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Project\ADRC\2110.40\CLP and VDHCBS\Veterans Directed HCBS\2018-2019 Option Year\Billing and Invoicing Guide\"/>
    </mc:Choice>
  </mc:AlternateContent>
  <bookViews>
    <workbookView xWindow="4320" yWindow="4320" windowWidth="16200" windowHeight="10065"/>
  </bookViews>
  <sheets>
    <sheet name="Directions" sheetId="11" r:id="rId1"/>
    <sheet name="Veteran Summary" sheetId="10" r:id="rId2"/>
    <sheet name="Veteran Spending Plan" sheetId="7" r:id="rId3"/>
    <sheet name="Employee Benefits" sheetId="13" r:id="rId4"/>
    <sheet name="Formulas" sheetId="8" state="hidden" r:id="rId5"/>
  </sheets>
  <definedNames>
    <definedName name="_xlnm.Print_Area" localSheetId="2">'Veteran Spending Plan'!$B$1:$I$77</definedName>
    <definedName name="_xlnm.Print_Area" localSheetId="1">'Veteran Summary'!$B$1:$H$34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3" l="1"/>
  <c r="G5" i="13"/>
  <c r="I6" i="13" l="1"/>
  <c r="I7" i="13"/>
  <c r="I8" i="13"/>
  <c r="I9" i="13"/>
  <c r="I5" i="13"/>
  <c r="G6" i="13"/>
  <c r="G7" i="13"/>
  <c r="G8" i="13"/>
  <c r="G9" i="13"/>
  <c r="F6" i="13"/>
  <c r="F7" i="13"/>
  <c r="F8" i="13"/>
  <c r="F9" i="13"/>
  <c r="F5" i="13"/>
  <c r="J6" i="13"/>
  <c r="J7" i="13"/>
  <c r="J8" i="13"/>
  <c r="J9" i="13"/>
  <c r="J5" i="13"/>
  <c r="H6" i="13"/>
  <c r="H7" i="13"/>
  <c r="H8" i="13"/>
  <c r="H9" i="13"/>
  <c r="I27" i="7"/>
  <c r="I28" i="7"/>
  <c r="I29" i="7"/>
  <c r="I30" i="7"/>
  <c r="I26" i="7"/>
  <c r="K5" i="13" l="1"/>
  <c r="K8" i="13"/>
  <c r="K7" i="13"/>
  <c r="K6" i="13"/>
  <c r="K9" i="13"/>
  <c r="I60" i="7"/>
  <c r="C14" i="7" s="1"/>
  <c r="I51" i="7"/>
  <c r="K10" i="13" l="1"/>
  <c r="C15" i="7" s="1"/>
  <c r="C13" i="7"/>
  <c r="C16" i="7" l="1"/>
  <c r="I41" i="7"/>
  <c r="C9" i="7" s="1"/>
  <c r="I31" i="7"/>
  <c r="C8" i="7" l="1"/>
  <c r="C11" i="7" l="1"/>
  <c r="C21" i="7" s="1"/>
  <c r="C22" i="7" s="1"/>
</calcChain>
</file>

<file path=xl/sharedStrings.xml><?xml version="1.0" encoding="utf-8"?>
<sst xmlns="http://schemas.openxmlformats.org/spreadsheetml/2006/main" count="203" uniqueCount="148">
  <si>
    <t>Employee</t>
  </si>
  <si>
    <t>Units</t>
  </si>
  <si>
    <t>Vendor</t>
  </si>
  <si>
    <t>Unit Cost</t>
  </si>
  <si>
    <t>Estimated Cost</t>
  </si>
  <si>
    <t>Routine Planned Non-Employee Good/Service</t>
  </si>
  <si>
    <t>VAMC Social Worker (Signature &amp; Date)</t>
  </si>
  <si>
    <t>Karen Hall</t>
  </si>
  <si>
    <t xml:space="preserve"> </t>
  </si>
  <si>
    <t>Lei Judd</t>
  </si>
  <si>
    <t>Fall detection camera</t>
  </si>
  <si>
    <t>Abri Form Adult Diapers</t>
  </si>
  <si>
    <t>Goods and Services</t>
  </si>
  <si>
    <t xml:space="preserve">Cleaning services </t>
  </si>
  <si>
    <t xml:space="preserve">Transportation services </t>
  </si>
  <si>
    <t xml:space="preserve">Small electric appliances </t>
  </si>
  <si>
    <t xml:space="preserve">Limited yard maintenance </t>
  </si>
  <si>
    <t xml:space="preserve">Home modifications or medical equipment </t>
  </si>
  <si>
    <t xml:space="preserve">Personal care-related supplies </t>
  </si>
  <si>
    <t xml:space="preserve">Therapies and behavioral supports </t>
  </si>
  <si>
    <t>Budget Management -  fax machines, printers, ink cartridges, and paper</t>
  </si>
  <si>
    <t>Date submitted to VA:</t>
  </si>
  <si>
    <t>Summary Page</t>
  </si>
  <si>
    <t>Category</t>
  </si>
  <si>
    <t>VAMC Coordinator Contact:</t>
  </si>
  <si>
    <t>Relationship to Veteran</t>
  </si>
  <si>
    <t>Date Hired</t>
  </si>
  <si>
    <t>Ordered from Amazon</t>
  </si>
  <si>
    <t>Susie Que</t>
  </si>
  <si>
    <t>Janice Hess</t>
  </si>
  <si>
    <t>Summary</t>
  </si>
  <si>
    <t>Veteran Goals</t>
  </si>
  <si>
    <t>Background Check</t>
  </si>
  <si>
    <t>Services Provided</t>
  </si>
  <si>
    <t>Sister</t>
  </si>
  <si>
    <t>Completed on 12/16/20</t>
  </si>
  <si>
    <t>Target</t>
  </si>
  <si>
    <t>Date last updated:</t>
  </si>
  <si>
    <t>Veteran Employee Profile</t>
  </si>
  <si>
    <t>VDC Spending Plan</t>
  </si>
  <si>
    <t xml:space="preserve">VDC Budget during Authorization: </t>
  </si>
  <si>
    <t>One-Time Purchases</t>
  </si>
  <si>
    <t>Estimated Purchase Date</t>
  </si>
  <si>
    <t>Estimated Monthly Total</t>
  </si>
  <si>
    <t>Respite Care</t>
  </si>
  <si>
    <t xml:space="preserve">Emergency/ Back-Up Care </t>
  </si>
  <si>
    <t>Schedule</t>
  </si>
  <si>
    <t>Authorized Representative Profile</t>
  </si>
  <si>
    <t>TBD</t>
  </si>
  <si>
    <t>Bob Miller</t>
  </si>
  <si>
    <t>ESTIMATED TOTAL SERVICES:</t>
  </si>
  <si>
    <t>ESTIMATED TOTAL NON-EMPLOYEE GOODS/SERVICES:</t>
  </si>
  <si>
    <t>Total Authorization Period in Months:</t>
  </si>
  <si>
    <t>Estimated Hours per Week</t>
  </si>
  <si>
    <t>Grab bars</t>
  </si>
  <si>
    <t>Start Date</t>
  </si>
  <si>
    <t>Walker</t>
  </si>
  <si>
    <t>Home Depot</t>
  </si>
  <si>
    <t>Estimated Hours</t>
  </si>
  <si>
    <t>ESTIMATED EMERGENCY BACKUP CARE:</t>
  </si>
  <si>
    <t>ESTIMATED ONE TIME PURCHASES:</t>
  </si>
  <si>
    <t>Coverage Date</t>
  </si>
  <si>
    <t>Agency Care</t>
  </si>
  <si>
    <t>Karen Thompson</t>
  </si>
  <si>
    <t>Emergency/ Back-up Care - Summary from Spending Plan</t>
  </si>
  <si>
    <t>Liberty Mutual</t>
  </si>
  <si>
    <t>Walmart</t>
  </si>
  <si>
    <t>Personal Care Services (Subtotal)</t>
  </si>
  <si>
    <t>Emergency/Back-Up Care (Subtotal)</t>
  </si>
  <si>
    <t>Estimated Totals for Authorization Period</t>
  </si>
  <si>
    <t>Dan Que</t>
  </si>
  <si>
    <t>Acquaintance. Mr. Miller was identified as a potential employee via a church bulletin</t>
  </si>
  <si>
    <t>Long Time Friend</t>
  </si>
  <si>
    <t>Estimated One-Time and Monthly Expenses</t>
  </si>
  <si>
    <t>VDC Budget Remaining (Estimate):</t>
  </si>
  <si>
    <t>Total Spending During Authorization (Estimate):</t>
  </si>
  <si>
    <t>Monday, Wednesday and Friday evenings from 5 - 9 pm</t>
  </si>
  <si>
    <t>Key</t>
  </si>
  <si>
    <t>Cell Requires User Input</t>
  </si>
  <si>
    <t>Routine Planned Goods and Services (Subtotal)</t>
  </si>
  <si>
    <t>Monthly ADNA Admin. Fee (Subtotal)</t>
  </si>
  <si>
    <t>One-Time Goods &amp; Services Purchases (Subtotal)</t>
  </si>
  <si>
    <t>Tuesdays and Thursdays 
from 10 am - 2 pm</t>
  </si>
  <si>
    <t>Saturdays and Sundays 
from 1- 5 pm</t>
  </si>
  <si>
    <t>Brother -in-law</t>
  </si>
  <si>
    <t>Mary Jones</t>
  </si>
  <si>
    <t>Wage Rate for  Employee 
(Per Hour)</t>
  </si>
  <si>
    <t xml:space="preserve">John Smith is a 88-year-old Veteran who was a Sargent in the Air Force during WWII.  He has COPD, severe osteoarthritis and mild dementia.  His wife is no longer living, and he resides in a mobile home in Kansas City, MO. He has difficulty ambulating, his endurance is poor, and he can no longer drive.  His care needs include assistance with bathing (monitoring for safety when getting in and out of the shower,) rides to medical appointments and community activities (i.e., fishing). He also requires assistance with shopping, laundry, cooking, housekeeping, and medication management. </t>
  </si>
  <si>
    <t xml:space="preserve">Bob Miller assists Mr. Smith with ADL and IADL needs including showering, laundry, meal preparation, light house cleaning, and assists with bedtime tasks as needed. </t>
  </si>
  <si>
    <t xml:space="preserve">Susie Que will assist Mr. Smith with his ADL and IADL needs including showering, shopping, attending medical appointments, medication management and light housekeeping as needed. </t>
  </si>
  <si>
    <t>Mr. Smith's direct service workers each take a week of vacation in the summer.  Karen Thompson will be Mr. Smith's backup respite worker during these vacations (seven days in total).</t>
  </si>
  <si>
    <t>Should Mr. Smith's primary emergency backup worker not be able to report for work for any reason ABC Agency will be used to provide coverage.</t>
  </si>
  <si>
    <t>Estimated Mid-August</t>
  </si>
  <si>
    <t>Field is calculated</t>
  </si>
  <si>
    <t>User drop-down menu</t>
  </si>
  <si>
    <t>ABC Agency</t>
  </si>
  <si>
    <t>VDC Spending Plan Directions</t>
  </si>
  <si>
    <t>Veteran Spending Plan - background checks for workers and worker’s compensation insurance</t>
  </si>
  <si>
    <t>Lawn Mowing Services</t>
  </si>
  <si>
    <r>
      <rPr>
        <b/>
        <sz val="13"/>
        <color theme="1"/>
        <rFont val="Calibri"/>
        <family val="2"/>
        <scheme val="minor"/>
      </rPr>
      <t>Direct Care Services</t>
    </r>
    <r>
      <rPr>
        <sz val="13"/>
        <color theme="1"/>
        <rFont val="Calibri"/>
        <family val="2"/>
        <scheme val="minor"/>
      </rPr>
      <t xml:space="preserve"> </t>
    </r>
  </si>
  <si>
    <t>Yard Inc.</t>
  </si>
  <si>
    <t>VDC Provider Contact:</t>
  </si>
  <si>
    <t>VAMC Contact:</t>
  </si>
  <si>
    <t xml:space="preserve">Janice will assist Mr. Smith with fishing at a creek in his community, showering, meal preparation, and light housekeeping as needed. </t>
  </si>
  <si>
    <t xml:space="preserve">Dan Que is Mr. Smith's brother-in-law. He is Mr. Smith's authorized representative. As such he works with Mr. Smith in determining his needs, hiring direct service workers, and identifying and purchasing goods and services that address Mr. Smith's care needs. He also monitors Mr. Smith's use of VDC, health, and safety. </t>
  </si>
  <si>
    <t>Emergency Backup</t>
  </si>
  <si>
    <t>If one of Mr. Smith's primary direct service workers are unable to report for work for any reason, Ms. Jones will cover and provide needed services.</t>
  </si>
  <si>
    <t>Routine Planned Goods and Services Purchases</t>
  </si>
  <si>
    <t>One-Time Goods and Services Purchases</t>
  </si>
  <si>
    <t>Paid Vacation Time</t>
  </si>
  <si>
    <t>Paid Sick Time</t>
  </si>
  <si>
    <t>Paid Family Medical Leave</t>
  </si>
  <si>
    <t xml:space="preserve">Estim. Employer Taxes </t>
  </si>
  <si>
    <t>Health Insurance</t>
  </si>
  <si>
    <t xml:space="preserve">Temporary Disability Insurance </t>
  </si>
  <si>
    <t>Employer Costs for Benefits Paid to Employees</t>
  </si>
  <si>
    <t xml:space="preserve"> Estimated Monthly Spending </t>
  </si>
  <si>
    <t xml:space="preserve">Direct Care Services </t>
  </si>
  <si>
    <t>Employer Costs for Benefits Paid to Employees(Subtotal)</t>
  </si>
  <si>
    <t>Directions for this Section</t>
  </si>
  <si>
    <t xml:space="preserve">Veteran Strengths </t>
  </si>
  <si>
    <t>Mr. Smith's primary goals are to remain living in his home independently and to be able to participate in activities in his community.  One recreational activity he aims to continue is fishing at a creek located 1 mile from his home. Mr. Smith plans to hire a direct service worker to provide assistance with getting in and out of the shower and IADLs (shopping, laundry, and meal preparation). He believes this would greatly increase his living independently at home and his quality of life. Mr. Smith plans to purchase goods and services that would improve his ability to ambulate. He has budgeted to purchase a walker, a fall detection camera, grab bars for his home's shower, and snow removal services. Mr. Smith also plans to hire direct service workers to assist him with his ADL and IADL needs.</t>
  </si>
  <si>
    <t xml:space="preserve"> 12/16/20</t>
  </si>
  <si>
    <t xml:space="preserve">Mr. Smith has strong connections to his community and his family.  He gets along well with his sister and brother-in-law who provide caretaking and assistance with Mr. Smith's daily living. </t>
  </si>
  <si>
    <r>
      <t xml:space="preserve">Veteran Name: </t>
    </r>
    <r>
      <rPr>
        <sz val="11"/>
        <color theme="1"/>
        <rFont val="Calibri"/>
        <family val="2"/>
        <scheme val="minor"/>
      </rPr>
      <t>John Smith</t>
    </r>
  </si>
  <si>
    <r>
      <t xml:space="preserve">Veteran SSN: </t>
    </r>
    <r>
      <rPr>
        <sz val="11"/>
        <color theme="1"/>
        <rFont val="Calibri"/>
        <family val="2"/>
        <scheme val="minor"/>
      </rPr>
      <t>XXX-XX-6000</t>
    </r>
  </si>
  <si>
    <r>
      <t xml:space="preserve">Address: </t>
    </r>
    <r>
      <rPr>
        <sz val="11"/>
        <color theme="1"/>
        <rFont val="Calibri"/>
        <family val="2"/>
        <scheme val="minor"/>
      </rPr>
      <t>123 Main St. Washington, DC 20008</t>
    </r>
  </si>
  <si>
    <r>
      <t xml:space="preserve">Authorization Period 
(Start and End Date): </t>
    </r>
    <r>
      <rPr>
        <sz val="11"/>
        <color theme="1"/>
        <rFont val="Calibri"/>
        <family val="2"/>
        <scheme val="minor"/>
      </rPr>
      <t>January 1, 2021 - December 31, 2021</t>
    </r>
  </si>
  <si>
    <r>
      <t xml:space="preserve">VAMC Approval Date: </t>
    </r>
    <r>
      <rPr>
        <sz val="11"/>
        <color theme="1"/>
        <rFont val="Calibri"/>
        <family val="2"/>
        <scheme val="minor"/>
      </rPr>
      <t>12/15/2020</t>
    </r>
  </si>
  <si>
    <r>
      <t xml:space="preserve">Date Submitted by VDC Provider: </t>
    </r>
    <r>
      <rPr>
        <sz val="11"/>
        <color theme="1"/>
        <rFont val="Calibri"/>
        <family val="2"/>
        <scheme val="minor"/>
      </rPr>
      <t>12/1/2020</t>
    </r>
  </si>
  <si>
    <r>
      <t xml:space="preserve">Authorization Period (Start and End Date): </t>
    </r>
    <r>
      <rPr>
        <sz val="11"/>
        <color theme="1"/>
        <rFont val="Calibri"/>
        <family val="2"/>
        <scheme val="minor"/>
      </rPr>
      <t>January 1, 2021 - December 31, 2021</t>
    </r>
  </si>
  <si>
    <r>
      <t xml:space="preserve">Case Mix Level: </t>
    </r>
    <r>
      <rPr>
        <sz val="11"/>
        <color theme="1"/>
        <rFont val="Calibri"/>
        <family val="2"/>
        <scheme val="minor"/>
      </rPr>
      <t>G</t>
    </r>
  </si>
  <si>
    <r>
      <t xml:space="preserve">For Services Beginning: </t>
    </r>
    <r>
      <rPr>
        <sz val="11"/>
        <color theme="1"/>
        <rFont val="Calibri"/>
        <family val="2"/>
        <scheme val="minor"/>
      </rPr>
      <t>1/1/2021</t>
    </r>
  </si>
  <si>
    <t>Veteran/Designated Rep. (Signature &amp; Date)</t>
  </si>
  <si>
    <t xml:space="preserve">This tab should be used to detail State and County requirements for employee benefits, if applicable. Please refer to State and County guidelines. The formula in blue are examples and will need to be revised based on State and County requirements. The total will then be automatically added into the "Veteran Spending Plan" tab. Some of these categories may not apply to a Veteran's State and may be left blank.
Cells that have blue shading require the user to enter a number. Cells with light orange shading require users to select a field from the drop-down menu. 
All cells in PURPLE will be updated automatically, please do not enter values into these cells. 
If you have any questions regarding this spending plan template or VDC billing and invoicing processes, please email veterandirected@acl.hhs.gov.  </t>
  </si>
  <si>
    <t xml:space="preserve">The Veteran Directed Care (VDC) Spending Plan helps map how Veterans intend to use their VDC budget and estimate spending during their authorization period. VDC Providers are required to submit VDC Spending Plans to VAMCs for review and approval. The VDC spending plan helps the VAMC understand how the Veteran intends to use their VDC budget to meet their individualized goals.
This following information is required to fill-out the spending plan:
  - Information about the employees the Veteran hired, how much the worker(s) will be paid, and an estimate of the number of hours worked per month;
  - An estimate of other personal care services and/or goods that the Veteran will purchase monthly;
  - Information about back-up or emergency workers, in the case that a primary worker or caregiver is unable to provide care;
  - An estimate of any one-time goods or services by dollar amount and estimated date of purchase;
  - Estimated average monthly spending by individual worker, good, and service;
  - Estimated average monthly invoice; and
  - Estimated total Veteran spending during the period of the authorization, including all Veteran spending including one-time goods or services, and monthly administrative fees.
The Employee Benefits tab should be used to detail State and County requirements for employee benefits. Please refer to State and County guidelines. The total will then be automatically added into the "Veteran Spending Plan" tab. Some of the categories may not apply to a Veteran's State and may be left blank.
Cells that have blue shading require the user to enter a number. Cells with light orange shading require users to select a field from the drop-down menu. All cells in PURPLE will be updated automatically, please do not enter values into these cells. 
If you have any questions regarding this spending plan template or VDC billing and invoicing processes, please email veterandirected@acl.hhs.gov.  </t>
  </si>
  <si>
    <t xml:space="preserve">Workers' Compensation Insurance </t>
  </si>
  <si>
    <t>Changing Locks - After a personnel change</t>
  </si>
  <si>
    <t xml:space="preserve">Personal care services </t>
  </si>
  <si>
    <t>Food preparation service/ food delivery</t>
  </si>
  <si>
    <t xml:space="preserve">Laundry service </t>
  </si>
  <si>
    <t xml:space="preserve">Snow removal </t>
  </si>
  <si>
    <t>Direct care workers</t>
  </si>
  <si>
    <t>Adult day care</t>
  </si>
  <si>
    <t>Respite care</t>
  </si>
  <si>
    <t>Home care agency services</t>
  </si>
  <si>
    <t xml:space="preserve">Workers' compensation insurance </t>
  </si>
  <si>
    <t xml:space="preserve">Total Estimated One-Time Purchases &amp; Emergency/Backup 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</si>
</sst>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4" formatCode="&quot;$&quot;#,##0.00"/>
    <numFmt numFmtId="165" formatCode="[$-409]d\-mmm\-yy;@"/>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3"/>
      <color theme="1"/>
      <name val="Calibri"/>
      <family val="2"/>
      <scheme val="minor"/>
    </font>
    <font>
      <b/>
      <sz val="13"/>
      <color theme="1"/>
      <name val="Calibri"/>
      <family val="2"/>
      <scheme val="minor"/>
    </font>
    <font>
      <sz val="11"/>
      <name val="Calibri"/>
      <family val="2"/>
      <scheme val="minor"/>
    </font>
    <font>
      <b/>
      <sz val="15"/>
      <color theme="3"/>
      <name val="Calibri"/>
      <family val="2"/>
      <scheme val="minor"/>
    </font>
    <font>
      <b/>
      <sz val="13"/>
      <color theme="3"/>
      <name val="Calibri"/>
      <family val="2"/>
      <scheme val="minor"/>
    </font>
    <font>
      <sz val="11"/>
      <color rgb="FFFF0000"/>
      <name val="Calibri"/>
      <family val="2"/>
      <scheme val="minor"/>
    </font>
    <font>
      <b/>
      <sz val="18"/>
      <color theme="3"/>
      <name val="Calibri"/>
      <family val="2"/>
      <scheme val="minor"/>
    </font>
    <font>
      <b/>
      <sz val="11"/>
      <color rgb="FFFF0000"/>
      <name val="Calibri"/>
      <family val="2"/>
      <scheme val="minor"/>
    </font>
    <font>
      <b/>
      <u/>
      <sz val="16"/>
      <color theme="3"/>
      <name val="Calibri"/>
      <family val="2"/>
      <scheme val="minor"/>
    </font>
    <font>
      <b/>
      <u/>
      <sz val="18"/>
      <color theme="3"/>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rgb="FF99C9F9"/>
        <bgColor indexed="64"/>
      </patternFill>
    </fill>
    <fill>
      <patternFill patternType="solid">
        <fgColor rgb="FFEDC5B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4">
    <xf numFmtId="0" fontId="0" fillId="0" borderId="0"/>
    <xf numFmtId="44" fontId="1" fillId="0" borderId="0" applyFont="0" applyFill="0" applyBorder="0" applyAlignment="0" applyProtection="0"/>
    <xf numFmtId="0" fontId="11" fillId="0" borderId="41" applyNumberFormat="0" applyFill="0" applyAlignment="0" applyProtection="0"/>
    <xf numFmtId="0" fontId="12" fillId="0" borderId="42" applyNumberFormat="0" applyFill="0" applyAlignment="0" applyProtection="0"/>
  </cellStyleXfs>
  <cellXfs count="236">
    <xf numFmtId="0" fontId="0" fillId="0" borderId="0" xfId="0"/>
    <xf numFmtId="0" fontId="0" fillId="0" borderId="0" xfId="0" applyFont="1"/>
    <xf numFmtId="0" fontId="0" fillId="0" borderId="0" xfId="0" applyFont="1" applyFill="1"/>
    <xf numFmtId="0" fontId="2" fillId="0" borderId="0" xfId="0" applyFont="1" applyAlignment="1">
      <alignment horizontal="center"/>
    </xf>
    <xf numFmtId="0" fontId="0" fillId="0" borderId="0" xfId="0" applyFont="1" applyAlignment="1">
      <alignment vertical="center"/>
    </xf>
    <xf numFmtId="164" fontId="0" fillId="0" borderId="0" xfId="0" applyNumberFormat="1" applyFont="1" applyFill="1" applyBorder="1" applyAlignment="1">
      <alignment horizontal="left" indent="1"/>
    </xf>
    <xf numFmtId="0" fontId="0" fillId="0" borderId="0" xfId="0" applyFont="1" applyBorder="1" applyAlignment="1">
      <alignment vertical="top"/>
    </xf>
    <xf numFmtId="0" fontId="2" fillId="0" borderId="0" xfId="0" applyFont="1" applyFill="1" applyBorder="1" applyAlignment="1">
      <alignment horizontal="right"/>
    </xf>
    <xf numFmtId="0" fontId="0" fillId="0" borderId="0" xfId="0" applyFont="1" applyFill="1" applyBorder="1" applyAlignment="1">
      <alignment horizontal="right"/>
    </xf>
    <xf numFmtId="7" fontId="2" fillId="0" borderId="0" xfId="1" applyNumberFormat="1" applyFont="1" applyFill="1" applyBorder="1" applyAlignment="1">
      <alignment horizontal="left" indent="1"/>
    </xf>
    <xf numFmtId="0" fontId="0" fillId="0" borderId="5" xfId="0" applyFont="1" applyBorder="1" applyAlignment="1">
      <alignment horizontal="left" vertical="top"/>
    </xf>
    <xf numFmtId="165" fontId="0" fillId="0" borderId="0" xfId="0" applyNumberFormat="1" applyFont="1" applyFill="1" applyAlignment="1">
      <alignment horizontal="center"/>
    </xf>
    <xf numFmtId="0" fontId="5" fillId="0" borderId="0" xfId="0" applyFont="1"/>
    <xf numFmtId="0" fontId="2" fillId="0" borderId="0" xfId="0" applyFont="1"/>
    <xf numFmtId="0" fontId="6" fillId="0" borderId="0" xfId="0" applyFont="1"/>
    <xf numFmtId="0" fontId="0" fillId="0" borderId="0" xfId="0" applyFont="1" applyFill="1" applyBorder="1"/>
    <xf numFmtId="3" fontId="2" fillId="0" borderId="0" xfId="0" applyNumberFormat="1" applyFont="1" applyBorder="1" applyAlignment="1">
      <alignment horizontal="right"/>
    </xf>
    <xf numFmtId="0" fontId="0" fillId="0" borderId="0" xfId="0" applyFont="1" applyFill="1" applyBorder="1" applyAlignment="1"/>
    <xf numFmtId="0" fontId="2" fillId="0" borderId="7" xfId="0" applyFont="1" applyBorder="1" applyAlignment="1">
      <alignment horizontal="left"/>
    </xf>
    <xf numFmtId="0" fontId="4" fillId="0" borderId="0" xfId="0" applyFont="1" applyBorder="1" applyAlignment="1">
      <alignment horizontal="center"/>
    </xf>
    <xf numFmtId="0" fontId="2" fillId="0" borderId="0" xfId="0" applyFont="1" applyBorder="1" applyAlignment="1"/>
    <xf numFmtId="0" fontId="2" fillId="0" borderId="0" xfId="0" applyFont="1" applyFill="1" applyBorder="1" applyAlignment="1"/>
    <xf numFmtId="0" fontId="0" fillId="0" borderId="9" xfId="0" applyFont="1" applyBorder="1"/>
    <xf numFmtId="0" fontId="0" fillId="0" borderId="0" xfId="0" applyFont="1" applyBorder="1"/>
    <xf numFmtId="0" fontId="0" fillId="0" borderId="4" xfId="0" applyFont="1" applyBorder="1"/>
    <xf numFmtId="14" fontId="0" fillId="0" borderId="0" xfId="0" applyNumberFormat="1" applyFont="1" applyFill="1" applyBorder="1" applyAlignment="1"/>
    <xf numFmtId="165" fontId="0" fillId="0" borderId="0" xfId="0" applyNumberFormat="1" applyFont="1" applyFill="1" applyAlignment="1"/>
    <xf numFmtId="0" fontId="2" fillId="0" borderId="0" xfId="0" applyFont="1" applyFill="1" applyBorder="1" applyAlignment="1">
      <alignment horizontal="right"/>
    </xf>
    <xf numFmtId="0" fontId="0" fillId="0" borderId="4" xfId="0" applyFont="1" applyBorder="1" applyAlignment="1">
      <alignment horizontal="left"/>
    </xf>
    <xf numFmtId="0" fontId="3" fillId="2" borderId="27" xfId="0" applyFont="1" applyFill="1" applyBorder="1" applyAlignment="1">
      <alignment horizontal="center" wrapText="1"/>
    </xf>
    <xf numFmtId="0" fontId="2" fillId="0" borderId="6" xfId="0" applyFont="1" applyFill="1" applyBorder="1" applyAlignment="1">
      <alignment horizontal="left"/>
    </xf>
    <xf numFmtId="0" fontId="2" fillId="0" borderId="0" xfId="0" applyFont="1" applyBorder="1" applyAlignment="1">
      <alignment horizontal="center"/>
    </xf>
    <xf numFmtId="0" fontId="2" fillId="0" borderId="0" xfId="0" applyFont="1" applyFill="1" applyBorder="1" applyAlignment="1">
      <alignment horizontal="right"/>
    </xf>
    <xf numFmtId="165" fontId="0" fillId="0" borderId="0" xfId="0" applyNumberFormat="1" applyFont="1" applyFill="1" applyBorder="1" applyAlignment="1">
      <alignment horizontal="center"/>
    </xf>
    <xf numFmtId="7" fontId="0" fillId="3" borderId="1" xfId="1" applyNumberFormat="1" applyFont="1" applyFill="1" applyBorder="1" applyAlignment="1">
      <alignment horizontal="center"/>
    </xf>
    <xf numFmtId="7" fontId="0" fillId="3" borderId="3" xfId="1" applyNumberFormat="1" applyFont="1" applyFill="1" applyBorder="1" applyAlignment="1">
      <alignment horizontal="left" indent="1"/>
    </xf>
    <xf numFmtId="164" fontId="0" fillId="3" borderId="3" xfId="0" applyNumberFormat="1" applyFont="1" applyFill="1" applyBorder="1" applyAlignment="1">
      <alignment horizontal="left" indent="1"/>
    </xf>
    <xf numFmtId="7" fontId="0" fillId="3" borderId="16" xfId="1" applyNumberFormat="1" applyFont="1" applyFill="1" applyBorder="1" applyAlignment="1">
      <alignment horizontal="left" indent="1"/>
    </xf>
    <xf numFmtId="164" fontId="0" fillId="3" borderId="16" xfId="0" applyNumberFormat="1" applyFont="1" applyFill="1" applyBorder="1" applyAlignment="1">
      <alignment horizontal="left" indent="1"/>
    </xf>
    <xf numFmtId="3" fontId="0" fillId="3" borderId="1" xfId="0" applyNumberFormat="1" applyFont="1" applyFill="1" applyBorder="1" applyAlignment="1">
      <alignment horizontal="center" vertical="center"/>
    </xf>
    <xf numFmtId="0" fontId="0" fillId="0" borderId="0" xfId="0" applyBorder="1" applyAlignment="1"/>
    <xf numFmtId="0" fontId="2" fillId="0" borderId="0" xfId="0" applyFont="1" applyBorder="1" applyAlignment="1">
      <alignment horizontal="center"/>
    </xf>
    <xf numFmtId="0" fontId="0" fillId="3" borderId="21" xfId="0" applyFont="1" applyFill="1" applyBorder="1" applyAlignment="1">
      <alignment horizontal="center"/>
    </xf>
    <xf numFmtId="0" fontId="2" fillId="0" borderId="6" xfId="0" applyFont="1" applyFill="1" applyBorder="1" applyAlignment="1">
      <alignment horizontal="left" wrapText="1"/>
    </xf>
    <xf numFmtId="0" fontId="0" fillId="3" borderId="1" xfId="0" applyFill="1" applyBorder="1"/>
    <xf numFmtId="0" fontId="0" fillId="3" borderId="14" xfId="0" applyFill="1" applyBorder="1"/>
    <xf numFmtId="0" fontId="0" fillId="3" borderId="25" xfId="0" applyFont="1" applyFill="1" applyBorder="1" applyAlignment="1">
      <alignment horizontal="center"/>
    </xf>
    <xf numFmtId="0" fontId="9" fillId="0" borderId="0" xfId="0" applyFont="1" applyBorder="1" applyAlignment="1">
      <alignment horizontal="center"/>
    </xf>
    <xf numFmtId="164" fontId="0" fillId="3" borderId="14" xfId="0" applyNumberFormat="1" applyFont="1" applyFill="1" applyBorder="1" applyAlignment="1">
      <alignment horizontal="center" vertical="center"/>
    </xf>
    <xf numFmtId="3" fontId="0" fillId="3" borderId="3" xfId="0" applyNumberFormat="1" applyFill="1" applyBorder="1" applyAlignment="1">
      <alignment horizontal="center"/>
    </xf>
    <xf numFmtId="0" fontId="9" fillId="0" borderId="4" xfId="0" applyFont="1" applyBorder="1" applyAlignment="1">
      <alignment horizontal="center"/>
    </xf>
    <xf numFmtId="0" fontId="0" fillId="0" borderId="1" xfId="0" applyFont="1" applyBorder="1" applyAlignment="1">
      <alignment horizontal="center" vertical="top"/>
    </xf>
    <xf numFmtId="0" fontId="0" fillId="0" borderId="1" xfId="0" applyFont="1" applyBorder="1" applyAlignment="1">
      <alignment horizontal="center" vertical="top" wrapText="1"/>
    </xf>
    <xf numFmtId="14" fontId="0" fillId="0" borderId="14" xfId="0" applyNumberFormat="1" applyFont="1" applyBorder="1" applyAlignment="1">
      <alignment horizontal="center" vertical="top"/>
    </xf>
    <xf numFmtId="14" fontId="0" fillId="0" borderId="1" xfId="0" applyNumberFormat="1" applyFont="1" applyBorder="1" applyAlignment="1">
      <alignment horizontal="center" vertical="top"/>
    </xf>
    <xf numFmtId="0" fontId="0" fillId="0" borderId="14" xfId="0" applyFont="1" applyBorder="1" applyAlignment="1">
      <alignment horizontal="center" vertical="top" wrapText="1"/>
    </xf>
    <xf numFmtId="0" fontId="3" fillId="2" borderId="13" xfId="0" applyFont="1" applyFill="1" applyBorder="1" applyAlignment="1">
      <alignment horizontal="center" vertical="top"/>
    </xf>
    <xf numFmtId="0" fontId="0" fillId="0" borderId="14" xfId="0" applyFont="1" applyBorder="1" applyAlignment="1">
      <alignment horizontal="center" vertical="top"/>
    </xf>
    <xf numFmtId="165" fontId="0" fillId="0" borderId="0" xfId="0" applyNumberFormat="1" applyFont="1" applyFill="1" applyBorder="1" applyAlignment="1">
      <alignment horizontal="center"/>
    </xf>
    <xf numFmtId="14" fontId="0" fillId="0" borderId="1" xfId="0" applyNumberFormat="1" applyFont="1" applyBorder="1" applyAlignment="1">
      <alignment horizontal="center" vertical="top" wrapText="1"/>
    </xf>
    <xf numFmtId="7" fontId="0" fillId="3" borderId="1" xfId="1" applyNumberFormat="1" applyFont="1" applyFill="1" applyBorder="1" applyAlignment="1">
      <alignment horizontal="center"/>
    </xf>
    <xf numFmtId="0" fontId="0" fillId="0" borderId="14" xfId="0" applyFont="1" applyFill="1" applyBorder="1" applyAlignment="1">
      <alignment horizontal="center"/>
    </xf>
    <xf numFmtId="0" fontId="2" fillId="0" borderId="10" xfId="0" applyFont="1" applyFill="1" applyBorder="1" applyAlignment="1">
      <alignment horizontal="center"/>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0" xfId="0" applyFont="1" applyBorder="1" applyAlignment="1">
      <alignment horizontal="left"/>
    </xf>
    <xf numFmtId="0" fontId="0" fillId="0" borderId="3" xfId="0" applyFont="1" applyFill="1" applyBorder="1" applyAlignment="1">
      <alignment horizontal="left"/>
    </xf>
    <xf numFmtId="0" fontId="2" fillId="0" borderId="2" xfId="0" applyFont="1" applyBorder="1" applyAlignment="1">
      <alignment horizontal="center"/>
    </xf>
    <xf numFmtId="0" fontId="3" fillId="2" borderId="13" xfId="0" applyFont="1" applyFill="1" applyBorder="1" applyAlignment="1">
      <alignment horizontal="center"/>
    </xf>
    <xf numFmtId="0" fontId="0" fillId="3" borderId="1" xfId="0" applyFont="1" applyFill="1" applyBorder="1" applyAlignment="1">
      <alignment horizontal="center" vertical="center"/>
    </xf>
    <xf numFmtId="0" fontId="3" fillId="2" borderId="13" xfId="0" applyFont="1" applyFill="1" applyBorder="1" applyAlignment="1">
      <alignment horizontal="center" wrapText="1"/>
    </xf>
    <xf numFmtId="0" fontId="0" fillId="0" borderId="0" xfId="0" applyBorder="1" applyAlignment="1">
      <alignment vertical="center" wrapText="1"/>
    </xf>
    <xf numFmtId="0" fontId="9" fillId="0" borderId="0" xfId="0" applyFont="1" applyBorder="1" applyAlignment="1"/>
    <xf numFmtId="0" fontId="11" fillId="0" borderId="41" xfId="2" applyAlignment="1">
      <alignment horizontal="center" vertical="center"/>
    </xf>
    <xf numFmtId="0" fontId="0" fillId="0" borderId="1" xfId="0" applyBorder="1" applyAlignment="1">
      <alignment vertical="top" wrapText="1"/>
    </xf>
    <xf numFmtId="0" fontId="0" fillId="0" borderId="1" xfId="0" applyBorder="1" applyAlignment="1">
      <alignment wrapText="1"/>
    </xf>
    <xf numFmtId="0" fontId="0" fillId="0" borderId="0" xfId="0" applyFont="1" applyFill="1" applyBorder="1" applyAlignment="1">
      <alignment vertical="top" wrapText="1"/>
    </xf>
    <xf numFmtId="0" fontId="2" fillId="0" borderId="7" xfId="0" applyFont="1" applyFill="1" applyBorder="1" applyAlignment="1">
      <alignment vertical="center" wrapText="1"/>
    </xf>
    <xf numFmtId="0" fontId="0" fillId="0" borderId="1" xfId="0" applyFont="1" applyFill="1" applyBorder="1" applyAlignment="1">
      <alignment vertical="center" wrapText="1"/>
    </xf>
    <xf numFmtId="0" fontId="12" fillId="0" borderId="0" xfId="3" applyBorder="1"/>
    <xf numFmtId="0" fontId="2" fillId="0" borderId="14" xfId="0" applyFont="1" applyBorder="1" applyAlignment="1">
      <alignment horizontal="left"/>
    </xf>
    <xf numFmtId="0" fontId="2" fillId="0" borderId="7"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horizontal="left" wrapText="1"/>
    </xf>
    <xf numFmtId="0" fontId="13" fillId="5" borderId="0" xfId="0" applyFont="1" applyFill="1" applyBorder="1" applyAlignment="1"/>
    <xf numFmtId="0" fontId="13" fillId="5" borderId="20" xfId="0" applyFont="1" applyFill="1" applyBorder="1" applyAlignment="1"/>
    <xf numFmtId="14" fontId="13" fillId="5" borderId="0" xfId="0" applyNumberFormat="1" applyFont="1" applyFill="1" applyBorder="1" applyAlignment="1">
      <alignment horizontal="left" indent="1"/>
    </xf>
    <xf numFmtId="0" fontId="15" fillId="5" borderId="20" xfId="0" applyFont="1" applyFill="1" applyBorder="1" applyAlignment="1"/>
    <xf numFmtId="14" fontId="13" fillId="5" borderId="6" xfId="0" applyNumberFormat="1" applyFont="1" applyFill="1" applyBorder="1" applyAlignment="1">
      <alignment horizontal="left" indent="1"/>
    </xf>
    <xf numFmtId="0" fontId="13" fillId="5" borderId="26" xfId="0" applyFont="1" applyFill="1" applyBorder="1"/>
    <xf numFmtId="0" fontId="0" fillId="0" borderId="22" xfId="0" applyFont="1" applyFill="1" applyBorder="1" applyAlignment="1">
      <alignment horizontal="left"/>
    </xf>
    <xf numFmtId="0" fontId="0" fillId="0" borderId="26" xfId="0" applyFont="1" applyFill="1" applyBorder="1" applyAlignment="1">
      <alignment horizontal="left"/>
    </xf>
    <xf numFmtId="0" fontId="10" fillId="0" borderId="0" xfId="0" applyFont="1" applyFill="1" applyBorder="1" applyAlignment="1">
      <alignment vertical="top" wrapText="1"/>
    </xf>
    <xf numFmtId="0" fontId="16" fillId="0" borderId="0" xfId="3" applyFont="1" applyBorder="1" applyAlignment="1">
      <alignment horizontal="left" vertical="center" indent="45"/>
    </xf>
    <xf numFmtId="0" fontId="10" fillId="0" borderId="1" xfId="0" applyFont="1" applyFill="1" applyBorder="1" applyAlignment="1">
      <alignment vertical="top" wrapText="1"/>
    </xf>
    <xf numFmtId="0" fontId="3" fillId="2" borderId="28" xfId="0" applyFont="1" applyFill="1" applyBorder="1" applyAlignment="1">
      <alignment horizontal="center" vertical="top"/>
    </xf>
    <xf numFmtId="0" fontId="3" fillId="2" borderId="28" xfId="0" applyFont="1" applyFill="1" applyBorder="1" applyAlignment="1">
      <alignment horizontal="center" vertical="top" wrapText="1"/>
    </xf>
    <xf numFmtId="0" fontId="3" fillId="2" borderId="27" xfId="0" applyFont="1" applyFill="1" applyBorder="1" applyAlignment="1">
      <alignment horizontal="center" vertical="top"/>
    </xf>
    <xf numFmtId="0" fontId="4" fillId="0" borderId="0" xfId="0" applyFont="1" applyBorder="1" applyAlignment="1"/>
    <xf numFmtId="0" fontId="3" fillId="2" borderId="27" xfId="0" applyFont="1" applyFill="1" applyBorder="1" applyAlignment="1">
      <alignment horizontal="center" vertical="top" wrapText="1"/>
    </xf>
    <xf numFmtId="0" fontId="2" fillId="0" borderId="6" xfId="0" applyFont="1" applyBorder="1" applyAlignment="1">
      <alignment horizontal="left" wrapText="1"/>
    </xf>
    <xf numFmtId="165" fontId="0" fillId="0" borderId="0" xfId="0" applyNumberFormat="1" applyFont="1" applyFill="1" applyBorder="1" applyAlignment="1"/>
    <xf numFmtId="0" fontId="14" fillId="0" borderId="0" xfId="3" applyFont="1" applyBorder="1" applyAlignment="1"/>
    <xf numFmtId="14" fontId="0" fillId="0" borderId="22" xfId="0" applyNumberFormat="1" applyFont="1" applyFill="1" applyBorder="1" applyAlignment="1">
      <alignment horizontal="left" indent="1"/>
    </xf>
    <xf numFmtId="0" fontId="0" fillId="0" borderId="20" xfId="0" applyFont="1" applyBorder="1"/>
    <xf numFmtId="14" fontId="0" fillId="0" borderId="26" xfId="0" applyNumberFormat="1" applyFont="1" applyFill="1" applyBorder="1" applyAlignment="1">
      <alignment horizontal="left" indent="1"/>
    </xf>
    <xf numFmtId="0" fontId="17" fillId="0" borderId="0" xfId="3" applyFont="1" applyBorder="1" applyAlignment="1">
      <alignment horizontal="right" vertical="center"/>
    </xf>
    <xf numFmtId="0" fontId="2" fillId="0" borderId="28" xfId="0" applyFont="1" applyBorder="1" applyAlignment="1">
      <alignment horizontal="left"/>
    </xf>
    <xf numFmtId="0" fontId="2" fillId="0" borderId="28" xfId="0" applyFont="1" applyBorder="1" applyAlignment="1">
      <alignment horizontal="left" wrapText="1"/>
    </xf>
    <xf numFmtId="0" fontId="0" fillId="5" borderId="21" xfId="0" applyFont="1" applyFill="1" applyBorder="1" applyAlignment="1"/>
    <xf numFmtId="0" fontId="2" fillId="5" borderId="22" xfId="0" applyFont="1" applyFill="1" applyBorder="1" applyAlignment="1">
      <alignment horizontal="center"/>
    </xf>
    <xf numFmtId="0" fontId="0" fillId="0" borderId="0" xfId="0" applyFont="1" applyFill="1" applyBorder="1" applyAlignment="1">
      <alignment wrapText="1"/>
    </xf>
    <xf numFmtId="0" fontId="9" fillId="0" borderId="11" xfId="0" applyFont="1" applyBorder="1" applyAlignment="1"/>
    <xf numFmtId="164" fontId="0" fillId="3" borderId="30"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xf>
    <xf numFmtId="0" fontId="2" fillId="0" borderId="35" xfId="0" applyFont="1" applyFill="1" applyBorder="1" applyAlignment="1">
      <alignment horizontal="center"/>
    </xf>
    <xf numFmtId="0" fontId="0" fillId="4" borderId="22" xfId="0" applyFont="1" applyFill="1" applyBorder="1" applyAlignment="1"/>
    <xf numFmtId="0" fontId="0" fillId="0" borderId="43" xfId="0" applyFont="1" applyFill="1" applyBorder="1"/>
    <xf numFmtId="0" fontId="0" fillId="3" borderId="44" xfId="0" applyFont="1" applyFill="1" applyBorder="1" applyAlignment="1"/>
    <xf numFmtId="0" fontId="0" fillId="0" borderId="46" xfId="0" applyFont="1" applyFill="1" applyBorder="1" applyAlignment="1">
      <alignment horizontal="left"/>
    </xf>
    <xf numFmtId="0" fontId="0" fillId="0" borderId="47" xfId="0" applyFont="1" applyFill="1" applyBorder="1" applyAlignment="1">
      <alignment horizontal="left"/>
    </xf>
    <xf numFmtId="0" fontId="0" fillId="0" borderId="20" xfId="0" applyFont="1" applyFill="1" applyBorder="1" applyAlignment="1">
      <alignment horizontal="center"/>
    </xf>
    <xf numFmtId="0" fontId="2" fillId="0" borderId="40" xfId="0" applyFont="1" applyFill="1" applyBorder="1" applyAlignment="1">
      <alignment horizontal="center"/>
    </xf>
    <xf numFmtId="0" fontId="0" fillId="0" borderId="19" xfId="0" applyFont="1" applyFill="1" applyBorder="1" applyAlignment="1"/>
    <xf numFmtId="7" fontId="2" fillId="0" borderId="5" xfId="0" applyNumberFormat="1" applyFont="1" applyFill="1" applyBorder="1" applyAlignment="1">
      <alignment horizontal="center"/>
    </xf>
    <xf numFmtId="0" fontId="8" fillId="0" borderId="0" xfId="0" applyFont="1" applyBorder="1" applyAlignment="1">
      <alignment horizontal="center" vertical="center"/>
    </xf>
    <xf numFmtId="0" fontId="8" fillId="0" borderId="0" xfId="0" applyFont="1" applyBorder="1" applyAlignment="1">
      <alignment horizontal="center"/>
    </xf>
    <xf numFmtId="0" fontId="3" fillId="2" borderId="37" xfId="0" applyFont="1" applyFill="1" applyBorder="1" applyAlignment="1">
      <alignment horizontal="center"/>
    </xf>
    <xf numFmtId="0" fontId="3" fillId="2" borderId="28" xfId="0" applyFont="1" applyFill="1" applyBorder="1" applyAlignment="1">
      <alignment horizontal="center" wrapText="1"/>
    </xf>
    <xf numFmtId="0" fontId="3" fillId="2" borderId="32" xfId="0" applyFont="1" applyFill="1" applyBorder="1" applyAlignment="1">
      <alignment horizontal="center" wrapText="1"/>
    </xf>
    <xf numFmtId="0" fontId="3" fillId="2" borderId="29" xfId="0" applyFont="1" applyFill="1" applyBorder="1" applyAlignment="1">
      <alignment horizontal="center"/>
    </xf>
    <xf numFmtId="0" fontId="3" fillId="2" borderId="28" xfId="0" applyFont="1" applyFill="1" applyBorder="1" applyAlignment="1">
      <alignment horizontal="center"/>
    </xf>
    <xf numFmtId="0" fontId="3" fillId="2" borderId="30" xfId="0" applyFont="1" applyFill="1" applyBorder="1" applyAlignment="1">
      <alignment horizontal="center" wrapText="1"/>
    </xf>
    <xf numFmtId="0" fontId="3" fillId="2" borderId="31" xfId="0" applyFont="1" applyFill="1" applyBorder="1" applyAlignment="1">
      <alignment horizontal="center"/>
    </xf>
    <xf numFmtId="0" fontId="3" fillId="2" borderId="32" xfId="0" applyFont="1" applyFill="1" applyBorder="1" applyAlignment="1">
      <alignment horizontal="center"/>
    </xf>
    <xf numFmtId="0" fontId="0" fillId="0" borderId="22" xfId="0" applyFont="1" applyBorder="1" applyAlignment="1">
      <alignment horizontal="center" vertical="top"/>
    </xf>
    <xf numFmtId="0" fontId="10" fillId="0" borderId="1" xfId="0" applyFont="1" applyBorder="1" applyAlignment="1">
      <alignment horizontal="center" vertical="top" wrapText="1"/>
    </xf>
    <xf numFmtId="0" fontId="3" fillId="0" borderId="0" xfId="0" applyFont="1" applyFill="1" applyBorder="1" applyAlignment="1">
      <alignment horizontal="center" vertical="top"/>
    </xf>
    <xf numFmtId="0" fontId="0" fillId="0" borderId="19" xfId="0" applyFont="1" applyFill="1" applyBorder="1" applyAlignment="1">
      <alignment vertical="top" wrapText="1"/>
    </xf>
    <xf numFmtId="0" fontId="3" fillId="0" borderId="0" xfId="0" applyFont="1" applyFill="1" applyBorder="1" applyAlignment="1">
      <alignment vertical="top"/>
    </xf>
    <xf numFmtId="0" fontId="0" fillId="4" borderId="38" xfId="0" applyFill="1" applyBorder="1" applyAlignment="1">
      <alignment horizontal="center"/>
    </xf>
    <xf numFmtId="0" fontId="0" fillId="4" borderId="39" xfId="0" applyFill="1" applyBorder="1" applyAlignment="1">
      <alignment horizontal="center"/>
    </xf>
    <xf numFmtId="164" fontId="0" fillId="7" borderId="34" xfId="0" applyNumberFormat="1" applyFont="1" applyFill="1" applyBorder="1" applyAlignment="1">
      <alignment horizontal="center"/>
    </xf>
    <xf numFmtId="7" fontId="1" fillId="8" borderId="26" xfId="1" applyNumberFormat="1" applyFont="1" applyFill="1" applyBorder="1" applyAlignment="1">
      <alignment horizontal="left" indent="1"/>
    </xf>
    <xf numFmtId="7" fontId="1" fillId="8" borderId="1" xfId="1" applyNumberFormat="1" applyFont="1" applyFill="1" applyBorder="1" applyAlignment="1">
      <alignment horizontal="left" indent="1"/>
    </xf>
    <xf numFmtId="7" fontId="1" fillId="8" borderId="14" xfId="1" applyNumberFormat="1" applyFont="1" applyFill="1" applyBorder="1" applyAlignment="1">
      <alignment horizontal="left" indent="1"/>
    </xf>
    <xf numFmtId="7" fontId="2" fillId="8" borderId="17" xfId="1" applyNumberFormat="1" applyFont="1" applyFill="1" applyBorder="1" applyAlignment="1">
      <alignment horizontal="left" indent="1"/>
    </xf>
    <xf numFmtId="7" fontId="2" fillId="8" borderId="33" xfId="0" applyNumberFormat="1" applyFont="1" applyFill="1" applyBorder="1" applyAlignment="1">
      <alignment horizontal="center"/>
    </xf>
    <xf numFmtId="7" fontId="0" fillId="8" borderId="1" xfId="0" applyNumberFormat="1" applyFont="1" applyFill="1" applyBorder="1" applyAlignment="1">
      <alignment horizontal="center"/>
    </xf>
    <xf numFmtId="7" fontId="0" fillId="8" borderId="27" xfId="0" applyNumberFormat="1" applyFont="1" applyFill="1" applyBorder="1" applyAlignment="1">
      <alignment horizontal="center" vertical="center"/>
    </xf>
    <xf numFmtId="7" fontId="0" fillId="8" borderId="14" xfId="0" applyNumberFormat="1" applyFont="1" applyFill="1" applyBorder="1" applyAlignment="1">
      <alignment horizontal="center" vertical="center"/>
    </xf>
    <xf numFmtId="7" fontId="0" fillId="8" borderId="1" xfId="0" applyNumberFormat="1" applyFont="1" applyFill="1" applyBorder="1" applyAlignment="1">
      <alignment horizontal="center" vertical="center"/>
    </xf>
    <xf numFmtId="0" fontId="0" fillId="5" borderId="10" xfId="0" applyFont="1" applyFill="1" applyBorder="1"/>
    <xf numFmtId="0" fontId="2" fillId="5" borderId="11" xfId="0" applyFont="1" applyFill="1" applyBorder="1" applyAlignment="1"/>
    <xf numFmtId="0" fontId="0" fillId="4" borderId="2" xfId="0" applyFont="1" applyFill="1" applyBorder="1" applyAlignment="1">
      <alignment horizontal="center"/>
    </xf>
    <xf numFmtId="164" fontId="0" fillId="3" borderId="1" xfId="1" applyNumberFormat="1" applyFont="1" applyFill="1" applyBorder="1" applyAlignment="1">
      <alignment horizontal="center"/>
    </xf>
    <xf numFmtId="3" fontId="0" fillId="3" borderId="1" xfId="0" applyNumberFormat="1" applyFont="1" applyFill="1" applyBorder="1" applyAlignment="1">
      <alignment horizontal="center"/>
    </xf>
    <xf numFmtId="0" fontId="0" fillId="4" borderId="15" xfId="0" applyFont="1" applyFill="1" applyBorder="1" applyAlignment="1">
      <alignment horizontal="center"/>
    </xf>
    <xf numFmtId="164" fontId="0" fillId="3" borderId="14" xfId="0" applyNumberFormat="1" applyFont="1" applyFill="1" applyBorder="1" applyAlignment="1">
      <alignment horizontal="center"/>
    </xf>
    <xf numFmtId="3" fontId="0" fillId="3" borderId="14" xfId="0" applyNumberFormat="1" applyFont="1" applyFill="1" applyBorder="1" applyAlignment="1">
      <alignment horizontal="center"/>
    </xf>
    <xf numFmtId="3" fontId="2" fillId="0" borderId="18" xfId="0" applyNumberFormat="1" applyFont="1" applyBorder="1" applyAlignment="1">
      <alignment wrapText="1"/>
    </xf>
    <xf numFmtId="3" fontId="2" fillId="5" borderId="11" xfId="0" applyNumberFormat="1" applyFont="1" applyFill="1" applyBorder="1" applyAlignment="1"/>
    <xf numFmtId="3" fontId="2" fillId="5" borderId="12" xfId="0" applyNumberFormat="1" applyFont="1" applyFill="1" applyBorder="1" applyAlignment="1"/>
    <xf numFmtId="0" fontId="0" fillId="4" borderId="44" xfId="0" applyFont="1" applyFill="1" applyBorder="1" applyAlignment="1">
      <alignment horizontal="center"/>
    </xf>
    <xf numFmtId="3" fontId="0" fillId="3" borderId="45" xfId="0" applyNumberFormat="1" applyFont="1" applyFill="1" applyBorder="1" applyAlignment="1">
      <alignment horizontal="center"/>
    </xf>
    <xf numFmtId="3" fontId="2" fillId="0" borderId="18" xfId="0" applyNumberFormat="1" applyFont="1" applyBorder="1" applyAlignment="1">
      <alignment vertical="center" wrapText="1"/>
    </xf>
    <xf numFmtId="0" fontId="0" fillId="4" borderId="2" xfId="0" applyFont="1" applyFill="1" applyBorder="1" applyAlignment="1">
      <alignment horizontal="center" wrapText="1"/>
    </xf>
    <xf numFmtId="3" fontId="2" fillId="0" borderId="10" xfId="0" applyNumberFormat="1" applyFont="1" applyBorder="1" applyAlignment="1">
      <alignment wrapText="1"/>
    </xf>
    <xf numFmtId="0" fontId="0" fillId="0" borderId="5" xfId="0" applyFont="1" applyFill="1" applyBorder="1"/>
    <xf numFmtId="0" fontId="0" fillId="5" borderId="8" xfId="0" applyFont="1" applyFill="1" applyBorder="1"/>
    <xf numFmtId="0" fontId="9" fillId="0" borderId="0" xfId="0" applyFont="1" applyFill="1" applyBorder="1" applyAlignment="1">
      <alignment horizontal="center"/>
    </xf>
    <xf numFmtId="0" fontId="9" fillId="0" borderId="0" xfId="0" applyFont="1" applyFill="1" applyBorder="1" applyAlignment="1"/>
    <xf numFmtId="0" fontId="0" fillId="4" borderId="2" xfId="0" applyFont="1" applyFill="1" applyBorder="1" applyAlignment="1">
      <alignment horizontal="center" vertical="top"/>
    </xf>
    <xf numFmtId="7" fontId="2" fillId="8" borderId="46" xfId="1" applyNumberFormat="1" applyFont="1" applyFill="1" applyBorder="1" applyAlignment="1">
      <alignment horizontal="left" indent="1"/>
    </xf>
    <xf numFmtId="0" fontId="0" fillId="0" borderId="5" xfId="0" applyFont="1" applyBorder="1" applyAlignment="1">
      <alignment vertical="top"/>
    </xf>
    <xf numFmtId="0" fontId="0" fillId="0" borderId="0" xfId="0" applyFont="1" applyBorder="1" applyAlignment="1"/>
    <xf numFmtId="0" fontId="0" fillId="0" borderId="4" xfId="0" applyFont="1" applyBorder="1" applyAlignment="1"/>
    <xf numFmtId="0" fontId="0" fillId="0" borderId="4" xfId="0" applyFont="1" applyBorder="1" applyAlignment="1">
      <alignment horizontal="center"/>
    </xf>
    <xf numFmtId="0" fontId="0" fillId="0" borderId="0" xfId="0" applyBorder="1" applyAlignment="1">
      <alignment vertical="top" wrapText="1"/>
    </xf>
    <xf numFmtId="0" fontId="16" fillId="0" borderId="0" xfId="3" applyFont="1" applyBorder="1" applyAlignment="1">
      <alignment horizontal="center" vertical="center"/>
    </xf>
    <xf numFmtId="7" fontId="1" fillId="6" borderId="36" xfId="1" applyNumberFormat="1" applyFont="1" applyFill="1" applyBorder="1" applyAlignment="1">
      <alignment horizontal="left" indent="1"/>
    </xf>
    <xf numFmtId="0" fontId="2" fillId="0" borderId="10" xfId="0" applyFont="1" applyBorder="1" applyAlignment="1">
      <alignment wrapText="1"/>
    </xf>
    <xf numFmtId="0" fontId="0" fillId="5" borderId="10" xfId="0" applyFill="1" applyBorder="1"/>
    <xf numFmtId="0" fontId="3" fillId="2" borderId="43" xfId="0" applyFont="1" applyFill="1" applyBorder="1" applyAlignment="1">
      <alignment horizontal="center" wrapText="1"/>
    </xf>
    <xf numFmtId="0" fontId="9" fillId="0" borderId="9" xfId="0" applyFont="1" applyBorder="1" applyAlignment="1"/>
    <xf numFmtId="0" fontId="0" fillId="0" borderId="9" xfId="0" applyBorder="1"/>
    <xf numFmtId="0" fontId="0" fillId="0" borderId="4" xfId="0" applyBorder="1"/>
    <xf numFmtId="0" fontId="0" fillId="0" borderId="4" xfId="0" applyBorder="1" applyAlignment="1"/>
    <xf numFmtId="0" fontId="0" fillId="0" borderId="48" xfId="0" applyBorder="1" applyAlignment="1"/>
    <xf numFmtId="0" fontId="0" fillId="0" borderId="9" xfId="0" applyFont="1" applyFill="1" applyBorder="1"/>
    <xf numFmtId="0" fontId="0" fillId="0" borderId="48" xfId="0" applyFont="1" applyBorder="1"/>
    <xf numFmtId="0" fontId="2" fillId="0" borderId="11" xfId="0" applyFont="1" applyFill="1" applyBorder="1" applyAlignment="1">
      <alignment horizontal="center"/>
    </xf>
    <xf numFmtId="7" fontId="2" fillId="0" borderId="11" xfId="0" applyNumberFormat="1" applyFont="1" applyFill="1" applyBorder="1" applyAlignment="1">
      <alignment horizontal="center"/>
    </xf>
    <xf numFmtId="0" fontId="9" fillId="0" borderId="10" xfId="0" applyFont="1" applyBorder="1" applyAlignment="1">
      <alignment horizontal="center"/>
    </xf>
    <xf numFmtId="0" fontId="2" fillId="0" borderId="4" xfId="0" applyFont="1" applyFill="1" applyBorder="1" applyAlignment="1"/>
    <xf numFmtId="3" fontId="0" fillId="0" borderId="49" xfId="0" applyNumberFormat="1" applyFont="1" applyFill="1" applyBorder="1" applyAlignment="1">
      <alignment horizontal="left" indent="1"/>
    </xf>
    <xf numFmtId="0" fontId="9" fillId="0" borderId="50" xfId="0" applyFont="1" applyBorder="1" applyAlignment="1">
      <alignment horizontal="center"/>
    </xf>
    <xf numFmtId="0" fontId="0" fillId="0" borderId="9" xfId="0" applyFont="1" applyFill="1" applyBorder="1" applyAlignment="1">
      <alignment horizontal="left"/>
    </xf>
    <xf numFmtId="0" fontId="0" fillId="0" borderId="43" xfId="0" applyFont="1" applyFill="1" applyBorder="1" applyAlignment="1">
      <alignment horizontal="left"/>
    </xf>
    <xf numFmtId="0" fontId="8" fillId="0" borderId="5" xfId="0" applyFont="1" applyBorder="1" applyAlignment="1">
      <alignment horizontal="center" vertical="center"/>
    </xf>
    <xf numFmtId="0" fontId="0" fillId="0" borderId="48" xfId="0" applyFont="1" applyFill="1" applyBorder="1"/>
    <xf numFmtId="164" fontId="0" fillId="0" borderId="11" xfId="0" applyNumberFormat="1" applyFont="1" applyFill="1" applyBorder="1" applyAlignment="1">
      <alignment horizontal="center"/>
    </xf>
    <xf numFmtId="0" fontId="0" fillId="0" borderId="4" xfId="0" applyFont="1" applyFill="1" applyBorder="1"/>
    <xf numFmtId="3" fontId="0" fillId="0" borderId="51" xfId="0" applyNumberFormat="1" applyFont="1" applyFill="1" applyBorder="1" applyAlignment="1">
      <alignment horizontal="left" indent="1"/>
    </xf>
    <xf numFmtId="7" fontId="0" fillId="3" borderId="1" xfId="1" applyNumberFormat="1" applyFont="1" applyFill="1" applyBorder="1" applyAlignment="1">
      <alignment horizontal="center"/>
    </xf>
    <xf numFmtId="7" fontId="0" fillId="3" borderId="14" xfId="1" applyNumberFormat="1" applyFont="1" applyFill="1" applyBorder="1" applyAlignment="1">
      <alignment horizontal="center"/>
    </xf>
    <xf numFmtId="0" fontId="3" fillId="2" borderId="19" xfId="0" applyFont="1" applyFill="1" applyBorder="1" applyAlignment="1">
      <alignment horizontal="center" wrapText="1"/>
    </xf>
    <xf numFmtId="0" fontId="3" fillId="2" borderId="20" xfId="0" applyFont="1" applyFill="1" applyBorder="1" applyAlignment="1">
      <alignment horizontal="center" wrapText="1"/>
    </xf>
    <xf numFmtId="0" fontId="0" fillId="3" borderId="1" xfId="0" applyFont="1" applyFill="1" applyBorder="1" applyAlignment="1">
      <alignment horizontal="center"/>
    </xf>
    <xf numFmtId="0" fontId="0" fillId="3" borderId="14" xfId="0" applyFont="1" applyFill="1" applyBorder="1" applyAlignment="1">
      <alignment horizontal="center"/>
    </xf>
    <xf numFmtId="0" fontId="0" fillId="0" borderId="0" xfId="0" applyFont="1" applyBorder="1" applyAlignment="1">
      <alignment horizontal="left"/>
    </xf>
    <xf numFmtId="0" fontId="0" fillId="3" borderId="21" xfId="0" applyFont="1" applyFill="1" applyBorder="1" applyAlignment="1">
      <alignment horizontal="center"/>
    </xf>
    <xf numFmtId="0" fontId="0" fillId="3" borderId="22" xfId="0" applyFont="1" applyFill="1" applyBorder="1" applyAlignment="1">
      <alignment horizontal="center"/>
    </xf>
    <xf numFmtId="0" fontId="0" fillId="3" borderId="1" xfId="0" applyFont="1" applyFill="1" applyBorder="1" applyAlignment="1">
      <alignment horizontal="center" vertical="top"/>
    </xf>
    <xf numFmtId="0" fontId="3" fillId="2" borderId="28" xfId="0" applyFont="1" applyFill="1" applyBorder="1" applyAlignment="1">
      <alignment horizontal="center"/>
    </xf>
    <xf numFmtId="0" fontId="3" fillId="2" borderId="13" xfId="0" applyFont="1" applyFill="1" applyBorder="1" applyAlignment="1">
      <alignment horizontal="center"/>
    </xf>
    <xf numFmtId="0" fontId="3" fillId="2" borderId="6" xfId="0" applyFont="1" applyFill="1" applyBorder="1" applyAlignment="1">
      <alignment horizontal="center"/>
    </xf>
    <xf numFmtId="0" fontId="3" fillId="2" borderId="26" xfId="0" applyFont="1" applyFill="1" applyBorder="1" applyAlignment="1">
      <alignment horizontal="center"/>
    </xf>
    <xf numFmtId="0" fontId="0" fillId="3" borderId="1" xfId="0" applyFont="1" applyFill="1" applyBorder="1" applyAlignment="1">
      <alignment horizontal="center" vertical="center"/>
    </xf>
    <xf numFmtId="0" fontId="3" fillId="2" borderId="13" xfId="0" applyFont="1" applyFill="1" applyBorder="1" applyAlignment="1">
      <alignment horizontal="center" wrapText="1"/>
    </xf>
    <xf numFmtId="0" fontId="3" fillId="2" borderId="26" xfId="0" applyFont="1" applyFill="1" applyBorder="1" applyAlignment="1">
      <alignment horizontal="center" wrapText="1"/>
    </xf>
    <xf numFmtId="0" fontId="3" fillId="2" borderId="28" xfId="0" applyFont="1" applyFill="1" applyBorder="1" applyAlignment="1">
      <alignment horizontal="center" wrapText="1"/>
    </xf>
    <xf numFmtId="14" fontId="0" fillId="3" borderId="21" xfId="0" applyNumberFormat="1" applyFont="1" applyFill="1" applyBorder="1" applyAlignment="1">
      <alignment horizontal="center"/>
    </xf>
    <xf numFmtId="14" fontId="0" fillId="3" borderId="22" xfId="0" applyNumberFormat="1" applyFont="1" applyFill="1" applyBorder="1" applyAlignment="1">
      <alignment horizontal="center"/>
    </xf>
    <xf numFmtId="14" fontId="0" fillId="3" borderId="21" xfId="1" applyNumberFormat="1" applyFont="1" applyFill="1" applyBorder="1" applyAlignment="1">
      <alignment horizontal="center"/>
    </xf>
    <xf numFmtId="14" fontId="0" fillId="3" borderId="22" xfId="1" applyNumberFormat="1" applyFont="1" applyFill="1" applyBorder="1" applyAlignment="1">
      <alignment horizontal="center"/>
    </xf>
    <xf numFmtId="164" fontId="0" fillId="3" borderId="23" xfId="1" applyNumberFormat="1" applyFont="1" applyFill="1" applyBorder="1" applyAlignment="1">
      <alignment horizontal="center"/>
    </xf>
    <xf numFmtId="164" fontId="0" fillId="3" borderId="24" xfId="1" applyNumberFormat="1" applyFont="1" applyFill="1" applyBorder="1" applyAlignment="1">
      <alignment horizontal="center"/>
    </xf>
    <xf numFmtId="0" fontId="0" fillId="3" borderId="1" xfId="0" applyFont="1" applyFill="1" applyBorder="1" applyAlignment="1">
      <alignment horizontal="center" vertical="center" wrapText="1"/>
    </xf>
    <xf numFmtId="0" fontId="0" fillId="3" borderId="21" xfId="0" applyFont="1" applyFill="1" applyBorder="1" applyAlignment="1">
      <alignment horizontal="center" vertical="top"/>
    </xf>
    <xf numFmtId="0" fontId="0" fillId="3" borderId="22" xfId="0" applyFont="1" applyFill="1" applyBorder="1" applyAlignment="1">
      <alignment horizontal="center" vertical="top"/>
    </xf>
    <xf numFmtId="0" fontId="0" fillId="3" borderId="21"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22" xfId="0" applyFont="1" applyFill="1" applyBorder="1" applyAlignment="1">
      <alignment horizontal="center" vertical="center" wrapText="1"/>
    </xf>
    <xf numFmtId="0" fontId="2" fillId="0" borderId="10" xfId="0" applyFont="1" applyBorder="1" applyAlignment="1">
      <alignment horizontal="center" wrapText="1"/>
    </xf>
  </cellXfs>
  <cellStyles count="4">
    <cellStyle name="Currency" xfId="1" builtinId="4"/>
    <cellStyle name="Heading 1" xfId="2" builtinId="16"/>
    <cellStyle name="Heading 2" xfId="3" builtinId="17"/>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C6EFCE"/>
        </patternFill>
      </fill>
    </dxf>
  </dxfs>
  <tableStyles count="0" defaultTableStyle="TableStyleMedium9" defaultPivotStyle="PivotStyleLight16"/>
  <colors>
    <mruColors>
      <color rgb="FF99C9F9"/>
      <color rgb="FFE6E6E6"/>
      <color rgb="FFEDC5B5"/>
      <color rgb="FF75B6F7"/>
      <color rgb="FF3896F4"/>
      <color rgb="FF74A6F8"/>
      <color rgb="FFB7ECFF"/>
      <color rgb="FFFF7C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tabSelected="1" workbookViewId="0">
      <selection activeCell="C2" sqref="C2"/>
    </sheetView>
  </sheetViews>
  <sheetFormatPr defaultRowHeight="15" x14ac:dyDescent="0.25"/>
  <cols>
    <col min="2" max="2" width="115.42578125" customWidth="1"/>
  </cols>
  <sheetData>
    <row r="1" spans="1:11" ht="33.75" customHeight="1" thickBot="1" x14ac:dyDescent="0.35">
      <c r="B1" s="73" t="s">
        <v>96</v>
      </c>
      <c r="C1" s="185"/>
      <c r="D1" s="72"/>
      <c r="E1" s="72"/>
      <c r="F1" s="72"/>
      <c r="G1" s="72"/>
      <c r="H1" s="72"/>
      <c r="I1" s="72"/>
      <c r="J1" s="40"/>
      <c r="K1" s="40"/>
    </row>
    <row r="2" spans="1:11" ht="375.75" thickTop="1" x14ac:dyDescent="0.25">
      <c r="B2" s="75" t="s">
        <v>135</v>
      </c>
      <c r="C2" s="186"/>
      <c r="K2" s="40"/>
    </row>
    <row r="3" spans="1:11" ht="42" customHeight="1" thickBot="1" x14ac:dyDescent="0.3">
      <c r="A3" s="187"/>
      <c r="B3" s="188"/>
      <c r="C3" s="189"/>
      <c r="D3" s="40"/>
      <c r="E3" s="40"/>
      <c r="F3" s="40"/>
      <c r="G3" s="40"/>
      <c r="H3" s="40"/>
      <c r="I3" s="40"/>
      <c r="J3" s="40"/>
      <c r="K3" s="40"/>
    </row>
    <row r="4" spans="1:11" ht="14.45" customHeight="1" x14ac:dyDescent="0.25">
      <c r="C4" s="71"/>
      <c r="D4" s="71"/>
      <c r="E4" s="71"/>
      <c r="F4" s="71"/>
      <c r="G4" s="71"/>
      <c r="H4" s="71"/>
      <c r="I4" s="71"/>
      <c r="J4" s="71"/>
      <c r="K4" s="71"/>
    </row>
    <row r="5" spans="1:11" x14ac:dyDescent="0.25">
      <c r="B5" s="71"/>
      <c r="C5" s="71"/>
      <c r="D5" s="71"/>
      <c r="E5" s="71"/>
      <c r="F5" s="71"/>
      <c r="G5" s="71"/>
      <c r="H5" s="71"/>
      <c r="I5" s="71"/>
      <c r="J5" s="71"/>
      <c r="K5" s="71"/>
    </row>
    <row r="6" spans="1:11" x14ac:dyDescent="0.25">
      <c r="B6" s="71"/>
      <c r="C6" s="71"/>
      <c r="D6" s="71"/>
      <c r="E6" s="71"/>
      <c r="F6" s="71"/>
      <c r="G6" s="71"/>
      <c r="H6" s="71"/>
      <c r="I6" s="71"/>
      <c r="J6" s="71"/>
      <c r="K6" s="71"/>
    </row>
    <row r="7" spans="1:11" x14ac:dyDescent="0.25">
      <c r="B7" s="71"/>
      <c r="C7" s="71"/>
      <c r="D7" s="71"/>
      <c r="E7" s="71"/>
      <c r="F7" s="71"/>
      <c r="G7" s="71"/>
      <c r="H7" s="71"/>
      <c r="I7" s="71"/>
      <c r="J7" s="71"/>
      <c r="K7" s="71"/>
    </row>
    <row r="8" spans="1:11" x14ac:dyDescent="0.25">
      <c r="B8" s="71"/>
      <c r="C8" s="71"/>
      <c r="D8" s="71"/>
      <c r="E8" s="71"/>
      <c r="F8" s="71"/>
      <c r="G8" s="71"/>
      <c r="H8" s="71"/>
      <c r="I8" s="71"/>
      <c r="J8" s="71"/>
      <c r="K8" s="71"/>
    </row>
    <row r="9" spans="1:11" x14ac:dyDescent="0.25">
      <c r="B9" s="71"/>
      <c r="C9" s="71"/>
      <c r="D9" s="71"/>
      <c r="E9" s="71"/>
      <c r="F9" s="71"/>
      <c r="G9" s="71"/>
      <c r="H9" s="71"/>
      <c r="I9" s="71"/>
      <c r="J9" s="71"/>
      <c r="K9" s="71"/>
    </row>
    <row r="10" spans="1:11" x14ac:dyDescent="0.25">
      <c r="B10" s="71"/>
      <c r="C10" s="71"/>
      <c r="D10" s="71"/>
      <c r="E10" s="71"/>
      <c r="F10" s="71"/>
      <c r="G10" s="71"/>
      <c r="H10" s="71"/>
      <c r="I10" s="71"/>
      <c r="J10" s="71"/>
      <c r="K10" s="71"/>
    </row>
    <row r="11" spans="1:11" x14ac:dyDescent="0.25">
      <c r="B11" s="71"/>
      <c r="C11" s="71"/>
      <c r="D11" s="71"/>
      <c r="E11" s="71"/>
      <c r="F11" s="71"/>
      <c r="G11" s="71"/>
      <c r="H11" s="71"/>
      <c r="I11" s="71"/>
      <c r="J11" s="71"/>
      <c r="K11" s="71"/>
    </row>
    <row r="12" spans="1:11" x14ac:dyDescent="0.25">
      <c r="B12" s="71"/>
      <c r="C12" s="71"/>
      <c r="D12" s="71"/>
      <c r="E12" s="71"/>
      <c r="F12" s="71"/>
      <c r="G12" s="71"/>
      <c r="H12" s="71"/>
      <c r="I12" s="71"/>
      <c r="J12" s="71"/>
      <c r="K12" s="71"/>
    </row>
    <row r="13" spans="1:11" x14ac:dyDescent="0.25">
      <c r="B13" s="71"/>
      <c r="C13" s="71"/>
      <c r="D13" s="71"/>
      <c r="E13" s="71"/>
      <c r="F13" s="71"/>
      <c r="G13" s="71"/>
      <c r="H13" s="71"/>
      <c r="I13" s="71"/>
      <c r="J13" s="71"/>
      <c r="K13" s="71"/>
    </row>
    <row r="14" spans="1:11" x14ac:dyDescent="0.25">
      <c r="B14" s="71"/>
      <c r="C14" s="71"/>
      <c r="D14" s="71"/>
      <c r="E14" s="71"/>
      <c r="F14" s="71"/>
      <c r="G14" s="71"/>
      <c r="H14" s="71"/>
      <c r="I14" s="71"/>
      <c r="J14" s="71"/>
      <c r="K14" s="71"/>
    </row>
    <row r="15" spans="1:11" x14ac:dyDescent="0.25">
      <c r="B15" s="71"/>
      <c r="C15" s="71"/>
      <c r="D15" s="71"/>
      <c r="E15" s="71"/>
      <c r="F15" s="71"/>
      <c r="G15" s="71"/>
      <c r="H15" s="71"/>
      <c r="I15" s="71"/>
      <c r="J15" s="71"/>
      <c r="K15" s="71"/>
    </row>
    <row r="16" spans="1:11" x14ac:dyDescent="0.25">
      <c r="B16" s="71"/>
      <c r="C16" s="71"/>
      <c r="D16" s="71"/>
      <c r="E16" s="71"/>
      <c r="F16" s="71"/>
      <c r="G16" s="71"/>
      <c r="H16" s="71"/>
      <c r="I16" s="71"/>
      <c r="J16" s="71"/>
      <c r="K16" s="71"/>
    </row>
    <row r="17" spans="2:11" x14ac:dyDescent="0.25">
      <c r="B17" s="71"/>
      <c r="C17" s="71"/>
      <c r="D17" s="71"/>
      <c r="E17" s="71"/>
      <c r="F17" s="71"/>
      <c r="G17" s="71"/>
      <c r="H17" s="71"/>
      <c r="I17" s="71"/>
      <c r="J17" s="71"/>
      <c r="K17" s="71"/>
    </row>
    <row r="18" spans="2:11" x14ac:dyDescent="0.25">
      <c r="B18" s="71"/>
      <c r="C18" s="71"/>
      <c r="D18" s="71"/>
      <c r="E18" s="71"/>
      <c r="F18" s="71"/>
      <c r="G18" s="71"/>
      <c r="H18" s="71"/>
      <c r="I18" s="71"/>
      <c r="J18" s="71"/>
      <c r="K18" s="71"/>
    </row>
    <row r="19" spans="2:11" x14ac:dyDescent="0.25">
      <c r="B19" s="71"/>
      <c r="C19" s="71"/>
      <c r="D19" s="71"/>
      <c r="E19" s="71"/>
      <c r="F19" s="71"/>
      <c r="G19" s="71"/>
      <c r="H19" s="71"/>
      <c r="I19" s="71"/>
      <c r="J19" s="71"/>
      <c r="K19" s="71"/>
    </row>
    <row r="20" spans="2:11" x14ac:dyDescent="0.25">
      <c r="B20" s="71"/>
      <c r="C20" s="71"/>
      <c r="D20" s="71"/>
      <c r="E20" s="71"/>
      <c r="F20" s="71"/>
      <c r="G20" s="71"/>
      <c r="H20" s="71"/>
      <c r="I20" s="71"/>
      <c r="J20" s="71"/>
      <c r="K20" s="71"/>
    </row>
    <row r="21" spans="2:11" x14ac:dyDescent="0.25">
      <c r="B21" s="71"/>
      <c r="C21" s="71"/>
      <c r="D21" s="71"/>
      <c r="E21" s="71"/>
      <c r="F21" s="71"/>
      <c r="G21" s="71"/>
      <c r="H21" s="71"/>
      <c r="I21" s="71"/>
      <c r="J21" s="71"/>
      <c r="K21" s="71"/>
    </row>
    <row r="22" spans="2:11" x14ac:dyDescent="0.25">
      <c r="B22" s="71"/>
      <c r="C22" s="71"/>
      <c r="D22" s="71"/>
      <c r="E22" s="71"/>
      <c r="F22" s="71"/>
      <c r="G22" s="71"/>
      <c r="H22" s="71"/>
      <c r="I22" s="71"/>
      <c r="J22" s="71"/>
      <c r="K22" s="71"/>
    </row>
    <row r="23" spans="2:11" x14ac:dyDescent="0.25">
      <c r="B23" s="71"/>
      <c r="C23" s="71"/>
      <c r="D23" s="71"/>
      <c r="E23" s="71"/>
      <c r="F23" s="71"/>
      <c r="G23" s="71"/>
      <c r="H23" s="71"/>
      <c r="I23" s="71"/>
      <c r="J23" s="71"/>
      <c r="K23" s="71"/>
    </row>
    <row r="24" spans="2:11" x14ac:dyDescent="0.25">
      <c r="B24" s="71"/>
      <c r="C24" s="71"/>
      <c r="D24" s="71"/>
      <c r="E24" s="71"/>
      <c r="F24" s="71"/>
      <c r="G24" s="71"/>
      <c r="H24" s="71"/>
      <c r="I24" s="71"/>
      <c r="J24" s="71"/>
      <c r="K24" s="71"/>
    </row>
    <row r="25" spans="2:11" x14ac:dyDescent="0.25">
      <c r="B25" s="71"/>
      <c r="C25" s="71"/>
      <c r="D25" s="71"/>
      <c r="E25" s="71"/>
      <c r="F25" s="71"/>
      <c r="G25" s="71"/>
      <c r="H25" s="71"/>
      <c r="I25" s="71"/>
      <c r="J25" s="71"/>
      <c r="K25" s="71"/>
    </row>
    <row r="26" spans="2:11" x14ac:dyDescent="0.25">
      <c r="B26" s="71"/>
      <c r="C26" s="71"/>
      <c r="D26" s="71"/>
      <c r="E26" s="71"/>
      <c r="F26" s="71"/>
      <c r="G26" s="71"/>
      <c r="H26" s="71"/>
      <c r="I26" s="71"/>
      <c r="J26" s="71"/>
      <c r="K26" s="71"/>
    </row>
    <row r="27" spans="2:11" x14ac:dyDescent="0.25">
      <c r="B27" s="71"/>
      <c r="C27" s="71"/>
      <c r="D27" s="71"/>
      <c r="E27" s="71"/>
      <c r="F27" s="71"/>
      <c r="G27" s="71"/>
      <c r="H27" s="71"/>
      <c r="I27" s="71"/>
      <c r="J27" s="71"/>
      <c r="K27" s="71"/>
    </row>
    <row r="28" spans="2:11" x14ac:dyDescent="0.25">
      <c r="B28" s="71"/>
      <c r="C28" s="71"/>
      <c r="D28" s="71"/>
      <c r="E28" s="71"/>
      <c r="F28" s="71"/>
      <c r="G28" s="71"/>
      <c r="H28" s="71"/>
      <c r="I28" s="71"/>
      <c r="J28" s="71"/>
      <c r="K28" s="71"/>
    </row>
    <row r="29" spans="2:11" x14ac:dyDescent="0.25">
      <c r="B29" s="71"/>
      <c r="C29" s="71"/>
      <c r="D29" s="71"/>
      <c r="E29" s="71"/>
      <c r="F29" s="71"/>
      <c r="G29" s="71"/>
      <c r="H29" s="71"/>
      <c r="I29" s="71"/>
      <c r="J29" s="71"/>
      <c r="K29" s="71"/>
    </row>
    <row r="30" spans="2:11" x14ac:dyDescent="0.25">
      <c r="B30" s="71"/>
      <c r="C30" s="71"/>
      <c r="D30" s="71"/>
      <c r="E30" s="71"/>
      <c r="F30" s="71"/>
      <c r="G30" s="71"/>
      <c r="H30" s="71"/>
      <c r="I30" s="71"/>
      <c r="J30" s="71"/>
      <c r="K30" s="71"/>
    </row>
    <row r="31" spans="2:11" x14ac:dyDescent="0.25">
      <c r="B31" s="71"/>
      <c r="C31" s="71"/>
      <c r="D31" s="71"/>
      <c r="E31" s="71"/>
      <c r="F31" s="71"/>
      <c r="G31" s="71"/>
      <c r="H31" s="71"/>
      <c r="I31" s="71"/>
      <c r="J31" s="71"/>
      <c r="K31" s="71"/>
    </row>
    <row r="32" spans="2:11" x14ac:dyDescent="0.25">
      <c r="B32" s="71"/>
      <c r="C32" s="71"/>
      <c r="D32" s="71"/>
      <c r="E32" s="71"/>
      <c r="F32" s="71"/>
      <c r="G32" s="71"/>
      <c r="H32" s="71"/>
      <c r="I32" s="71"/>
      <c r="J32" s="71"/>
      <c r="K32" s="71"/>
    </row>
    <row r="33" spans="2:11" x14ac:dyDescent="0.25">
      <c r="B33" s="71"/>
      <c r="C33" s="71"/>
      <c r="D33" s="71"/>
      <c r="E33" s="71"/>
      <c r="F33" s="71"/>
      <c r="G33" s="71"/>
      <c r="H33" s="71"/>
      <c r="I33" s="71"/>
      <c r="J33" s="71"/>
      <c r="K33" s="71"/>
    </row>
    <row r="34" spans="2:11" x14ac:dyDescent="0.25">
      <c r="B34" s="71"/>
      <c r="C34" s="71"/>
      <c r="D34" s="71"/>
      <c r="E34" s="71"/>
      <c r="F34" s="71"/>
      <c r="G34" s="71"/>
      <c r="H34" s="71"/>
      <c r="I34" s="71"/>
      <c r="J34" s="71"/>
      <c r="K34" s="71"/>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topLeftCell="A28" zoomScale="90" zoomScaleNormal="90" zoomScaleSheetLayoutView="100" workbookViewId="0">
      <selection activeCell="G20" sqref="G20"/>
    </sheetView>
  </sheetViews>
  <sheetFormatPr defaultColWidth="9.140625" defaultRowHeight="15" x14ac:dyDescent="0.25"/>
  <cols>
    <col min="1" max="1" width="9.140625" style="1"/>
    <col min="2" max="2" width="92.7109375" style="1" customWidth="1"/>
    <col min="3" max="3" width="22.28515625" style="1" customWidth="1"/>
    <col min="4" max="4" width="17.5703125" style="1" customWidth="1"/>
    <col min="5" max="5" width="27.85546875" style="1" customWidth="1"/>
    <col min="6" max="6" width="21.5703125" style="1" customWidth="1"/>
    <col min="7" max="7" width="38.42578125" style="1" customWidth="1"/>
    <col min="8" max="8" width="10.28515625" style="1" customWidth="1"/>
    <col min="9" max="16384" width="9.140625" style="1"/>
  </cols>
  <sheetData>
    <row r="1" spans="2:8" ht="50.25" customHeight="1" x14ac:dyDescent="0.3">
      <c r="B1" s="93" t="s">
        <v>22</v>
      </c>
      <c r="C1" s="79"/>
      <c r="D1" s="79"/>
      <c r="E1"/>
      <c r="F1"/>
      <c r="G1"/>
      <c r="H1" s="22"/>
    </row>
    <row r="2" spans="2:8" ht="18" customHeight="1" x14ac:dyDescent="0.25">
      <c r="B2" s="80" t="s">
        <v>124</v>
      </c>
      <c r="C2" s="81" t="s">
        <v>101</v>
      </c>
      <c r="D2" s="90" t="s">
        <v>7</v>
      </c>
      <c r="H2" s="22"/>
    </row>
    <row r="3" spans="2:8" ht="30" customHeight="1" x14ac:dyDescent="0.25">
      <c r="B3" s="82" t="s">
        <v>125</v>
      </c>
      <c r="C3" s="77" t="s">
        <v>24</v>
      </c>
      <c r="D3" s="91" t="s">
        <v>9</v>
      </c>
      <c r="E3" s="23"/>
      <c r="H3" s="22"/>
    </row>
    <row r="4" spans="2:8" x14ac:dyDescent="0.25">
      <c r="B4" s="82" t="s">
        <v>126</v>
      </c>
      <c r="C4" s="84"/>
      <c r="D4" s="85"/>
      <c r="E4" s="23"/>
      <c r="F4" s="23"/>
      <c r="G4" s="23"/>
      <c r="H4" s="22"/>
    </row>
    <row r="5" spans="2:8" x14ac:dyDescent="0.25">
      <c r="B5" s="83" t="s">
        <v>130</v>
      </c>
      <c r="C5" s="84"/>
      <c r="D5" s="85"/>
      <c r="E5" s="23"/>
      <c r="F5" s="32"/>
      <c r="G5" s="17"/>
      <c r="H5" s="22"/>
    </row>
    <row r="6" spans="2:8" ht="34.5" customHeight="1" x14ac:dyDescent="0.25">
      <c r="B6" s="83" t="s">
        <v>129</v>
      </c>
      <c r="C6" s="86"/>
      <c r="D6" s="87"/>
      <c r="E6" s="21"/>
      <c r="F6" s="5"/>
      <c r="G6" s="5"/>
      <c r="H6" s="22"/>
    </row>
    <row r="7" spans="2:8" ht="15.75" customHeight="1" x14ac:dyDescent="0.25">
      <c r="B7" s="83" t="s">
        <v>128</v>
      </c>
      <c r="C7" s="88"/>
      <c r="D7" s="89"/>
      <c r="E7" s="21"/>
      <c r="F7" s="33"/>
      <c r="G7" s="33"/>
      <c r="H7" s="22"/>
    </row>
    <row r="8" spans="2:8" s="2" customFormat="1" ht="36.75" customHeight="1" x14ac:dyDescent="0.25">
      <c r="B8" s="41" t="s">
        <v>30</v>
      </c>
      <c r="C8" s="41"/>
      <c r="D8" s="41"/>
      <c r="E8" s="41"/>
      <c r="F8" s="41"/>
      <c r="G8" s="41"/>
      <c r="H8" s="190"/>
    </row>
    <row r="9" spans="2:8" s="2" customFormat="1" ht="99" customHeight="1" x14ac:dyDescent="0.25">
      <c r="B9" s="78" t="s">
        <v>87</v>
      </c>
      <c r="C9" s="76"/>
      <c r="D9" s="76"/>
      <c r="E9" s="76"/>
      <c r="F9" s="76"/>
      <c r="G9" s="76"/>
      <c r="H9" s="190"/>
    </row>
    <row r="10" spans="2:8" s="2" customFormat="1" ht="36" customHeight="1" x14ac:dyDescent="0.25">
      <c r="B10" s="41" t="s">
        <v>31</v>
      </c>
      <c r="C10" s="20"/>
      <c r="D10" s="20"/>
      <c r="E10" s="20"/>
      <c r="F10" s="20"/>
      <c r="G10" s="20"/>
      <c r="H10" s="190"/>
    </row>
    <row r="11" spans="2:8" s="2" customFormat="1" ht="125.25" customHeight="1" x14ac:dyDescent="0.25">
      <c r="B11" s="94" t="s">
        <v>121</v>
      </c>
      <c r="C11" s="92"/>
      <c r="D11" s="92"/>
      <c r="E11" s="92"/>
      <c r="F11" s="92"/>
      <c r="G11" s="92"/>
      <c r="H11" s="190"/>
    </row>
    <row r="12" spans="2:8" s="2" customFormat="1" ht="36" customHeight="1" x14ac:dyDescent="0.25">
      <c r="B12" s="41" t="s">
        <v>120</v>
      </c>
      <c r="C12" s="41"/>
      <c r="D12" s="41"/>
      <c r="E12" s="41"/>
      <c r="F12" s="41"/>
      <c r="G12" s="41"/>
      <c r="H12" s="190"/>
    </row>
    <row r="13" spans="2:8" s="2" customFormat="1" ht="42.75" customHeight="1" x14ac:dyDescent="0.25">
      <c r="B13" s="94" t="s">
        <v>123</v>
      </c>
      <c r="C13" s="92"/>
      <c r="D13" s="92"/>
      <c r="E13" s="92"/>
      <c r="F13" s="92"/>
      <c r="G13" s="92"/>
      <c r="H13" s="190"/>
    </row>
    <row r="14" spans="2:8" ht="57" customHeight="1" x14ac:dyDescent="0.35">
      <c r="B14" s="19" t="s">
        <v>38</v>
      </c>
      <c r="C14" s="98"/>
      <c r="D14" s="98"/>
      <c r="E14" s="98"/>
      <c r="F14" s="98"/>
      <c r="G14" s="98"/>
      <c r="H14" s="22"/>
    </row>
    <row r="15" spans="2:8" ht="30" x14ac:dyDescent="0.25">
      <c r="B15" s="95" t="s">
        <v>0</v>
      </c>
      <c r="C15" s="96" t="s">
        <v>25</v>
      </c>
      <c r="D15" s="96" t="s">
        <v>32</v>
      </c>
      <c r="E15" s="95" t="s">
        <v>26</v>
      </c>
      <c r="F15" s="97" t="s">
        <v>46</v>
      </c>
      <c r="G15" s="56" t="s">
        <v>33</v>
      </c>
      <c r="H15" s="22"/>
    </row>
    <row r="16" spans="2:8" s="2" customFormat="1" ht="69" customHeight="1" x14ac:dyDescent="0.25">
      <c r="B16" s="57" t="s">
        <v>49</v>
      </c>
      <c r="C16" s="55" t="s">
        <v>71</v>
      </c>
      <c r="D16" s="55" t="s">
        <v>35</v>
      </c>
      <c r="E16" s="53">
        <v>44186</v>
      </c>
      <c r="F16" s="55" t="s">
        <v>76</v>
      </c>
      <c r="G16" s="52" t="s">
        <v>88</v>
      </c>
      <c r="H16" s="190"/>
    </row>
    <row r="17" spans="1:8" ht="82.5" customHeight="1" x14ac:dyDescent="0.25">
      <c r="B17" s="51" t="s">
        <v>28</v>
      </c>
      <c r="C17" s="136" t="s">
        <v>34</v>
      </c>
      <c r="D17" s="55" t="s">
        <v>35</v>
      </c>
      <c r="E17" s="53">
        <v>44186</v>
      </c>
      <c r="F17" s="52" t="s">
        <v>82</v>
      </c>
      <c r="G17" s="52" t="s">
        <v>89</v>
      </c>
      <c r="H17" s="22"/>
    </row>
    <row r="18" spans="1:8" ht="67.5" customHeight="1" x14ac:dyDescent="0.25">
      <c r="B18" s="51" t="s">
        <v>29</v>
      </c>
      <c r="C18" s="51" t="s">
        <v>72</v>
      </c>
      <c r="D18" s="52" t="s">
        <v>35</v>
      </c>
      <c r="E18" s="54">
        <v>44211</v>
      </c>
      <c r="F18" s="52" t="s">
        <v>83</v>
      </c>
      <c r="G18" s="137" t="s">
        <v>103</v>
      </c>
      <c r="H18" s="22"/>
    </row>
    <row r="19" spans="1:8" ht="67.5" customHeight="1" x14ac:dyDescent="0.25">
      <c r="B19" s="51"/>
      <c r="C19" s="51"/>
      <c r="D19" s="52"/>
      <c r="E19" s="54"/>
      <c r="F19" s="52"/>
      <c r="G19" s="137"/>
      <c r="H19" s="22"/>
    </row>
    <row r="20" spans="1:8" ht="67.5" customHeight="1" x14ac:dyDescent="0.25">
      <c r="B20" s="51"/>
      <c r="C20" s="51"/>
      <c r="D20" s="52"/>
      <c r="E20" s="54"/>
      <c r="F20" s="52"/>
      <c r="G20" s="137"/>
      <c r="H20" s="22"/>
    </row>
    <row r="21" spans="1:8" ht="57" customHeight="1" x14ac:dyDescent="0.35">
      <c r="B21" s="19" t="s">
        <v>47</v>
      </c>
      <c r="C21" s="19"/>
      <c r="D21" s="19"/>
      <c r="E21" s="19"/>
      <c r="F21" s="19"/>
      <c r="G21" s="19"/>
      <c r="H21" s="22"/>
    </row>
    <row r="22" spans="1:8" ht="30" x14ac:dyDescent="0.25">
      <c r="B22" s="97" t="s">
        <v>0</v>
      </c>
      <c r="C22" s="99" t="s">
        <v>25</v>
      </c>
      <c r="D22" s="97" t="s">
        <v>55</v>
      </c>
      <c r="E22" s="56" t="s">
        <v>33</v>
      </c>
      <c r="F22" s="138"/>
      <c r="G22" s="138"/>
      <c r="H22" s="22"/>
    </row>
    <row r="23" spans="1:8" ht="182.25" customHeight="1" x14ac:dyDescent="0.25">
      <c r="B23" s="51" t="s">
        <v>70</v>
      </c>
      <c r="C23" s="52" t="s">
        <v>84</v>
      </c>
      <c r="D23" s="52" t="s">
        <v>122</v>
      </c>
      <c r="E23" s="52" t="s">
        <v>104</v>
      </c>
      <c r="F23" s="139"/>
      <c r="G23" s="76"/>
      <c r="H23" s="22"/>
    </row>
    <row r="24" spans="1:8" ht="57" customHeight="1" x14ac:dyDescent="0.35">
      <c r="B24" s="19" t="s">
        <v>64</v>
      </c>
      <c r="C24" s="19"/>
      <c r="D24" s="19"/>
      <c r="E24" s="19"/>
      <c r="F24" s="19"/>
      <c r="G24" s="19"/>
      <c r="H24" s="22"/>
    </row>
    <row r="25" spans="1:8" x14ac:dyDescent="0.25">
      <c r="B25" s="95" t="s">
        <v>23</v>
      </c>
      <c r="C25" s="97" t="s">
        <v>0</v>
      </c>
      <c r="D25" s="97" t="s">
        <v>61</v>
      </c>
      <c r="E25" s="56" t="s">
        <v>33</v>
      </c>
      <c r="F25" s="140"/>
      <c r="G25" s="140"/>
      <c r="H25" s="22"/>
    </row>
    <row r="26" spans="1:8" ht="111" customHeight="1" x14ac:dyDescent="0.25">
      <c r="B26" s="51" t="s">
        <v>44</v>
      </c>
      <c r="C26" s="51" t="s">
        <v>63</v>
      </c>
      <c r="D26" s="59" t="s">
        <v>92</v>
      </c>
      <c r="E26" s="52" t="s">
        <v>90</v>
      </c>
      <c r="F26" s="76"/>
      <c r="G26" s="76"/>
      <c r="H26" s="22"/>
    </row>
    <row r="27" spans="1:8" ht="94.5" customHeight="1" x14ac:dyDescent="0.25">
      <c r="B27" s="51" t="s">
        <v>105</v>
      </c>
      <c r="C27" s="51" t="s">
        <v>85</v>
      </c>
      <c r="D27" s="52" t="s">
        <v>48</v>
      </c>
      <c r="E27" s="52" t="s">
        <v>106</v>
      </c>
      <c r="F27" s="139"/>
      <c r="G27" s="76"/>
      <c r="H27" s="22"/>
    </row>
    <row r="28" spans="1:8" ht="81.75" customHeight="1" x14ac:dyDescent="0.25">
      <c r="B28" s="51" t="s">
        <v>62</v>
      </c>
      <c r="C28" s="52" t="s">
        <v>48</v>
      </c>
      <c r="D28" s="59" t="s">
        <v>48</v>
      </c>
      <c r="E28" s="52" t="s">
        <v>91</v>
      </c>
      <c r="F28" s="139"/>
      <c r="G28" s="76"/>
      <c r="H28" s="22"/>
    </row>
    <row r="29" spans="1:8" ht="43.5" customHeight="1" thickBot="1" x14ac:dyDescent="0.3">
      <c r="A29" s="24"/>
      <c r="B29" s="24"/>
      <c r="C29" s="24"/>
      <c r="D29" s="24"/>
      <c r="E29" s="24"/>
      <c r="F29" s="24"/>
      <c r="G29" s="24"/>
      <c r="H29" s="191"/>
    </row>
  </sheetData>
  <phoneticPr fontId="7" type="noConversion"/>
  <printOptions horizontalCentered="1"/>
  <pageMargins left="0.5" right="0.5" top="0.5" bottom="0.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topLeftCell="A49" zoomScale="70" zoomScaleNormal="70" zoomScaleSheetLayoutView="100" workbookViewId="0">
      <selection activeCell="G61" sqref="G61:G62"/>
    </sheetView>
  </sheetViews>
  <sheetFormatPr defaultColWidth="9.140625" defaultRowHeight="15" x14ac:dyDescent="0.25"/>
  <cols>
    <col min="1" max="1" width="9.140625" style="1"/>
    <col min="2" max="2" width="92.7109375" style="1" customWidth="1"/>
    <col min="3" max="3" width="20.7109375" style="1" customWidth="1"/>
    <col min="4" max="4" width="15.7109375" style="1" customWidth="1"/>
    <col min="5" max="5" width="22.28515625" style="1" customWidth="1"/>
    <col min="6" max="6" width="23.28515625" style="1" customWidth="1"/>
    <col min="7" max="7" width="15.7109375" style="1" customWidth="1"/>
    <col min="8" max="8" width="26.140625" style="1" customWidth="1"/>
    <col min="9" max="9" width="15.7109375" style="1" customWidth="1"/>
    <col min="10" max="10" width="7.85546875" style="1" customWidth="1"/>
    <col min="11" max="11" width="9.140625" style="1"/>
    <col min="12" max="12" width="11.85546875" style="1" customWidth="1"/>
    <col min="13" max="16384" width="9.140625" style="1"/>
  </cols>
  <sheetData>
    <row r="1" spans="1:9" ht="49.5" customHeight="1" x14ac:dyDescent="0.35">
      <c r="B1" s="106" t="s">
        <v>39</v>
      </c>
      <c r="C1" s="102"/>
      <c r="D1" s="102"/>
      <c r="E1" s="102"/>
      <c r="F1" s="102"/>
      <c r="G1" s="102"/>
      <c r="H1" s="102"/>
      <c r="I1" s="102"/>
    </row>
    <row r="2" spans="1:9" ht="15" customHeight="1" x14ac:dyDescent="0.25">
      <c r="B2" s="82" t="s">
        <v>131</v>
      </c>
      <c r="C2" s="109"/>
      <c r="D2" s="110"/>
      <c r="E2" s="3"/>
      <c r="F2" s="3"/>
      <c r="G2" s="3"/>
      <c r="H2" s="3"/>
      <c r="I2" s="3"/>
    </row>
    <row r="3" spans="1:9" x14ac:dyDescent="0.25">
      <c r="B3" s="107" t="s">
        <v>132</v>
      </c>
      <c r="C3" s="43" t="s">
        <v>101</v>
      </c>
      <c r="D3" s="91" t="s">
        <v>7</v>
      </c>
      <c r="E3" s="25"/>
      <c r="H3" s="101"/>
      <c r="I3" s="26"/>
    </row>
    <row r="4" spans="1:9" x14ac:dyDescent="0.25">
      <c r="B4" s="107" t="s">
        <v>124</v>
      </c>
      <c r="C4" s="30" t="s">
        <v>102</v>
      </c>
      <c r="D4" s="91" t="s">
        <v>9</v>
      </c>
      <c r="E4" s="17"/>
      <c r="H4" s="23"/>
      <c r="I4" s="17"/>
    </row>
    <row r="5" spans="1:9" x14ac:dyDescent="0.25">
      <c r="B5" s="82" t="s">
        <v>125</v>
      </c>
      <c r="C5" s="18" t="s">
        <v>37</v>
      </c>
      <c r="D5" s="103">
        <v>44200</v>
      </c>
      <c r="E5" s="17"/>
      <c r="H5" s="23"/>
      <c r="I5" s="17"/>
    </row>
    <row r="6" spans="1:9" ht="28.5" customHeight="1" x14ac:dyDescent="0.25">
      <c r="B6" s="108" t="s">
        <v>127</v>
      </c>
      <c r="C6" s="100" t="s">
        <v>21</v>
      </c>
      <c r="D6" s="105">
        <v>44200</v>
      </c>
      <c r="E6" s="2"/>
      <c r="H6" s="58"/>
      <c r="I6" s="11"/>
    </row>
    <row r="7" spans="1:9" ht="45" customHeight="1" x14ac:dyDescent="0.3">
      <c r="B7" s="47" t="s">
        <v>73</v>
      </c>
      <c r="C7" s="72"/>
      <c r="D7" s="72"/>
      <c r="E7" s="72"/>
      <c r="F7" s="72"/>
      <c r="G7" s="72"/>
      <c r="H7" s="72"/>
      <c r="I7" s="72"/>
    </row>
    <row r="8" spans="1:9" ht="17.25" x14ac:dyDescent="0.3">
      <c r="B8" s="63" t="s">
        <v>67</v>
      </c>
      <c r="C8" s="152">
        <f>I31</f>
        <v>1865.6733333333334</v>
      </c>
      <c r="D8" s="17"/>
      <c r="E8" s="17"/>
      <c r="F8" s="17"/>
      <c r="H8" s="47"/>
      <c r="I8" s="47"/>
    </row>
    <row r="9" spans="1:9" ht="17.25" customHeight="1" x14ac:dyDescent="0.3">
      <c r="B9" s="64" t="s">
        <v>79</v>
      </c>
      <c r="C9" s="152">
        <f>I41</f>
        <v>170</v>
      </c>
      <c r="D9" s="111"/>
      <c r="E9" s="111"/>
      <c r="F9" s="111"/>
      <c r="H9" s="47"/>
      <c r="I9" s="47"/>
    </row>
    <row r="10" spans="1:9" ht="18" thickBot="1" x14ac:dyDescent="0.35">
      <c r="B10" s="61" t="s">
        <v>80</v>
      </c>
      <c r="C10" s="48">
        <v>757</v>
      </c>
      <c r="D10" s="17"/>
      <c r="E10" s="17"/>
      <c r="F10" s="17"/>
      <c r="H10" s="47"/>
      <c r="I10" s="47"/>
    </row>
    <row r="11" spans="1:9" ht="18" thickBot="1" x14ac:dyDescent="0.35">
      <c r="B11" s="62" t="s">
        <v>116</v>
      </c>
      <c r="C11" s="148">
        <f>SUM(C8:C10)</f>
        <v>2792.6733333333332</v>
      </c>
      <c r="D11" s="21"/>
      <c r="E11" s="21"/>
      <c r="F11" s="21"/>
      <c r="H11" s="47"/>
      <c r="I11" s="47"/>
    </row>
    <row r="12" spans="1:9" ht="14.25" customHeight="1" x14ac:dyDescent="0.3">
      <c r="B12" s="123"/>
      <c r="C12" s="125"/>
      <c r="D12" s="21"/>
      <c r="E12" s="21"/>
      <c r="F12" s="21"/>
      <c r="H12" s="47"/>
      <c r="I12" s="47"/>
    </row>
    <row r="13" spans="1:9" ht="17.25" customHeight="1" x14ac:dyDescent="0.25">
      <c r="A13" s="104"/>
      <c r="B13" s="63" t="s">
        <v>81</v>
      </c>
      <c r="C13" s="149">
        <f>I51</f>
        <v>490</v>
      </c>
      <c r="D13" s="124"/>
      <c r="E13" s="17"/>
      <c r="F13" s="17"/>
      <c r="H13" s="31"/>
      <c r="I13" s="31"/>
    </row>
    <row r="14" spans="1:9" x14ac:dyDescent="0.25">
      <c r="A14" s="104"/>
      <c r="B14" s="122" t="s">
        <v>68</v>
      </c>
      <c r="C14" s="150">
        <f>I60</f>
        <v>700</v>
      </c>
      <c r="D14" s="17"/>
      <c r="E14" s="17"/>
      <c r="F14" s="17"/>
      <c r="H14" s="41"/>
      <c r="I14" s="41"/>
    </row>
    <row r="15" spans="1:9" ht="15.75" thickBot="1" x14ac:dyDescent="0.3">
      <c r="B15" s="61" t="s">
        <v>118</v>
      </c>
      <c r="C15" s="151">
        <f>'Employee Benefits'!K10 *12</f>
        <v>239.21040000000005</v>
      </c>
      <c r="D15" s="17"/>
      <c r="E15" s="17"/>
      <c r="F15" s="17"/>
      <c r="H15" s="31"/>
      <c r="I15" s="31"/>
    </row>
    <row r="16" spans="1:9" ht="15.75" thickBot="1" x14ac:dyDescent="0.3">
      <c r="B16" s="62" t="s">
        <v>147</v>
      </c>
      <c r="C16" s="148">
        <f>SUM(C13:C15)</f>
        <v>1429.2103999999999</v>
      </c>
      <c r="D16" s="21"/>
      <c r="E16" s="21"/>
      <c r="F16" s="21"/>
      <c r="H16" s="31"/>
      <c r="I16" s="31"/>
    </row>
    <row r="17" spans="1:12" ht="24" customHeight="1" thickBot="1" x14ac:dyDescent="0.3">
      <c r="B17" s="192"/>
      <c r="C17" s="193"/>
      <c r="D17" s="195"/>
      <c r="E17" s="195"/>
      <c r="F17" s="195"/>
      <c r="G17" s="24"/>
      <c r="H17" s="41"/>
      <c r="I17" s="41"/>
    </row>
    <row r="18" spans="1:12" ht="36.75" customHeight="1" thickBot="1" x14ac:dyDescent="0.35">
      <c r="B18" s="194" t="s">
        <v>69</v>
      </c>
      <c r="C18" s="112"/>
      <c r="E18" s="194" t="s">
        <v>77</v>
      </c>
      <c r="F18" s="50"/>
      <c r="G18" s="197"/>
    </row>
    <row r="19" spans="1:12" s="2" customFormat="1" x14ac:dyDescent="0.25">
      <c r="B19" s="114" t="s">
        <v>40</v>
      </c>
      <c r="C19" s="113">
        <v>34981</v>
      </c>
      <c r="D19" s="118"/>
      <c r="E19" s="144"/>
      <c r="F19" s="121" t="s">
        <v>93</v>
      </c>
      <c r="G19" s="198"/>
    </row>
    <row r="20" spans="1:12" s="2" customFormat="1" ht="15" customHeight="1" thickBot="1" x14ac:dyDescent="0.3">
      <c r="B20" s="67" t="s">
        <v>52</v>
      </c>
      <c r="C20" s="49">
        <v>12</v>
      </c>
      <c r="D20" s="118"/>
      <c r="E20" s="117"/>
      <c r="F20" s="66" t="s">
        <v>94</v>
      </c>
      <c r="G20" s="198"/>
    </row>
    <row r="21" spans="1:12" s="2" customFormat="1" ht="15.75" thickBot="1" x14ac:dyDescent="0.3">
      <c r="B21" s="115" t="s">
        <v>75</v>
      </c>
      <c r="C21" s="148">
        <f>(C16)+(C11*12)</f>
        <v>34941.290399999998</v>
      </c>
      <c r="E21" s="119"/>
      <c r="F21" s="120" t="s">
        <v>78</v>
      </c>
      <c r="G21" s="199"/>
    </row>
    <row r="22" spans="1:12" s="2" customFormat="1" ht="15" customHeight="1" thickBot="1" x14ac:dyDescent="0.3">
      <c r="B22" s="116" t="s">
        <v>74</v>
      </c>
      <c r="C22" s="143">
        <f>C19-C21</f>
        <v>39.709600000001956</v>
      </c>
      <c r="D22" s="118"/>
      <c r="E22" s="196"/>
      <c r="F22" s="169"/>
      <c r="G22" s="190"/>
      <c r="H22" s="15"/>
      <c r="I22" s="15"/>
      <c r="J22" s="15"/>
    </row>
    <row r="23" spans="1:12" s="2" customFormat="1" ht="15" customHeight="1" thickBot="1" x14ac:dyDescent="0.3">
      <c r="B23" s="62"/>
      <c r="C23" s="202"/>
      <c r="D23" s="203"/>
      <c r="E23" s="204"/>
      <c r="F23" s="203"/>
      <c r="G23" s="201"/>
      <c r="H23" s="15"/>
      <c r="I23" s="15"/>
      <c r="J23" s="15"/>
    </row>
    <row r="24" spans="1:12" ht="55.5" customHeight="1" x14ac:dyDescent="0.3">
      <c r="B24" s="127" t="s">
        <v>99</v>
      </c>
      <c r="C24" s="126"/>
      <c r="D24" s="126"/>
      <c r="E24" s="200"/>
      <c r="F24" s="200"/>
      <c r="G24" s="126"/>
      <c r="H24" s="126"/>
      <c r="I24" s="126"/>
    </row>
    <row r="25" spans="1:12" s="4" customFormat="1" ht="30" x14ac:dyDescent="0.25">
      <c r="B25" s="128" t="s">
        <v>23</v>
      </c>
      <c r="C25" s="207" t="s">
        <v>0</v>
      </c>
      <c r="D25" s="208"/>
      <c r="E25" s="207" t="s">
        <v>86</v>
      </c>
      <c r="F25" s="208"/>
      <c r="G25" s="129" t="s">
        <v>112</v>
      </c>
      <c r="H25" s="70" t="s">
        <v>53</v>
      </c>
      <c r="I25" s="130" t="s">
        <v>43</v>
      </c>
      <c r="J25" s="1"/>
      <c r="K25" s="1"/>
      <c r="L25" s="1"/>
    </row>
    <row r="26" spans="1:12" x14ac:dyDescent="0.25">
      <c r="B26" s="141" t="s">
        <v>142</v>
      </c>
      <c r="C26" s="209" t="s">
        <v>49</v>
      </c>
      <c r="D26" s="209"/>
      <c r="E26" s="205">
        <v>17</v>
      </c>
      <c r="F26" s="205"/>
      <c r="G26" s="34">
        <v>2.57</v>
      </c>
      <c r="H26" s="42">
        <v>12</v>
      </c>
      <c r="I26" s="145">
        <f>((E26+G26)*H26)*(52/12)</f>
        <v>1017.64</v>
      </c>
    </row>
    <row r="27" spans="1:12" x14ac:dyDescent="0.25">
      <c r="B27" s="141" t="s">
        <v>142</v>
      </c>
      <c r="C27" s="209" t="s">
        <v>28</v>
      </c>
      <c r="D27" s="209"/>
      <c r="E27" s="205">
        <v>17</v>
      </c>
      <c r="F27" s="205"/>
      <c r="G27" s="34">
        <v>2.57</v>
      </c>
      <c r="H27" s="42">
        <v>6</v>
      </c>
      <c r="I27" s="145">
        <f t="shared" ref="I27:I30" si="0">((E27+G27)*H27)*(52/12)</f>
        <v>508.82</v>
      </c>
      <c r="J27" s="2"/>
      <c r="K27" s="2"/>
      <c r="L27" s="2"/>
    </row>
    <row r="28" spans="1:12" x14ac:dyDescent="0.25">
      <c r="B28" s="141" t="s">
        <v>142</v>
      </c>
      <c r="C28" s="209" t="s">
        <v>29</v>
      </c>
      <c r="D28" s="209"/>
      <c r="E28" s="205">
        <v>17</v>
      </c>
      <c r="F28" s="205"/>
      <c r="G28" s="34">
        <v>2.57</v>
      </c>
      <c r="H28" s="42">
        <v>4</v>
      </c>
      <c r="I28" s="145">
        <f t="shared" si="0"/>
        <v>339.21333333333331</v>
      </c>
      <c r="J28" s="2"/>
      <c r="K28" s="2"/>
      <c r="L28" s="2"/>
    </row>
    <row r="29" spans="1:12" x14ac:dyDescent="0.25">
      <c r="B29" s="141"/>
      <c r="C29" s="209"/>
      <c r="D29" s="209"/>
      <c r="E29" s="205"/>
      <c r="F29" s="205"/>
      <c r="G29" s="44"/>
      <c r="H29" s="42"/>
      <c r="I29" s="145">
        <f t="shared" si="0"/>
        <v>0</v>
      </c>
      <c r="J29" s="2"/>
      <c r="K29" s="2"/>
      <c r="L29" s="2"/>
    </row>
    <row r="30" spans="1:12" ht="15.75" thickBot="1" x14ac:dyDescent="0.3">
      <c r="B30" s="142"/>
      <c r="C30" s="210"/>
      <c r="D30" s="210"/>
      <c r="E30" s="206"/>
      <c r="F30" s="206"/>
      <c r="G30" s="45"/>
      <c r="H30" s="46"/>
      <c r="I30" s="146">
        <f t="shared" si="0"/>
        <v>0</v>
      </c>
      <c r="J30" s="2"/>
      <c r="K30" s="2"/>
      <c r="L30" s="2"/>
    </row>
    <row r="31" spans="1:12" ht="35.25" customHeight="1" thickBot="1" x14ac:dyDescent="0.3">
      <c r="A31" s="22"/>
      <c r="B31" s="153"/>
      <c r="C31" s="154"/>
      <c r="D31" s="154"/>
      <c r="E31" s="154"/>
      <c r="F31" s="154"/>
      <c r="G31" s="154"/>
      <c r="H31" s="235" t="s">
        <v>50</v>
      </c>
      <c r="I31" s="147">
        <f>SUM(I26:I30)</f>
        <v>1865.6733333333334</v>
      </c>
      <c r="J31" s="2"/>
      <c r="K31" s="2"/>
      <c r="L31" s="2"/>
    </row>
    <row r="33" spans="1:9" s="2" customFormat="1" x14ac:dyDescent="0.25">
      <c r="C33" s="27"/>
      <c r="D33" s="8"/>
      <c r="E33" s="8"/>
      <c r="F33" s="8"/>
      <c r="G33" s="8"/>
      <c r="H33" s="8"/>
      <c r="I33" s="9"/>
    </row>
    <row r="34" spans="1:9" ht="17.25" x14ac:dyDescent="0.3">
      <c r="B34" s="47" t="s">
        <v>107</v>
      </c>
      <c r="C34" s="72"/>
      <c r="D34" s="72"/>
      <c r="E34" s="72"/>
      <c r="F34" s="72"/>
      <c r="G34" s="72"/>
      <c r="H34" s="72"/>
      <c r="I34" s="72"/>
    </row>
    <row r="35" spans="1:9" ht="30" customHeight="1" x14ac:dyDescent="0.25">
      <c r="B35" s="131" t="s">
        <v>23</v>
      </c>
      <c r="C35" s="222" t="s">
        <v>5</v>
      </c>
      <c r="D35" s="222"/>
      <c r="E35" s="215" t="s">
        <v>2</v>
      </c>
      <c r="F35" s="215"/>
      <c r="G35" s="132" t="s">
        <v>3</v>
      </c>
      <c r="H35" s="132" t="s">
        <v>1</v>
      </c>
      <c r="I35" s="133" t="s">
        <v>43</v>
      </c>
    </row>
    <row r="36" spans="1:9" x14ac:dyDescent="0.25">
      <c r="B36" s="155" t="s">
        <v>18</v>
      </c>
      <c r="C36" s="209" t="s">
        <v>11</v>
      </c>
      <c r="D36" s="209"/>
      <c r="E36" s="209" t="s">
        <v>27</v>
      </c>
      <c r="F36" s="209"/>
      <c r="G36" s="156">
        <v>90</v>
      </c>
      <c r="H36" s="69">
        <v>1</v>
      </c>
      <c r="I36" s="35">
        <v>90</v>
      </c>
    </row>
    <row r="37" spans="1:9" x14ac:dyDescent="0.25">
      <c r="B37" s="155" t="s">
        <v>16</v>
      </c>
      <c r="C37" s="209" t="s">
        <v>98</v>
      </c>
      <c r="D37" s="209"/>
      <c r="E37" s="209" t="s">
        <v>100</v>
      </c>
      <c r="F37" s="209"/>
      <c r="G37" s="156">
        <v>80</v>
      </c>
      <c r="H37" s="69">
        <v>1</v>
      </c>
      <c r="I37" s="36">
        <v>80</v>
      </c>
    </row>
    <row r="38" spans="1:9" x14ac:dyDescent="0.25">
      <c r="B38" s="155"/>
      <c r="C38" s="209"/>
      <c r="D38" s="209"/>
      <c r="E38" s="209"/>
      <c r="F38" s="209"/>
      <c r="G38" s="156"/>
      <c r="H38" s="157"/>
      <c r="I38" s="35"/>
    </row>
    <row r="39" spans="1:9" x14ac:dyDescent="0.25">
      <c r="B39" s="155"/>
      <c r="C39" s="209"/>
      <c r="D39" s="209"/>
      <c r="E39" s="209"/>
      <c r="F39" s="209"/>
      <c r="G39" s="156"/>
      <c r="H39" s="157"/>
      <c r="I39" s="35"/>
    </row>
    <row r="40" spans="1:9" ht="15.75" thickBot="1" x14ac:dyDescent="0.3">
      <c r="B40" s="164"/>
      <c r="C40" s="210"/>
      <c r="D40" s="210"/>
      <c r="E40" s="210"/>
      <c r="F40" s="210"/>
      <c r="G40" s="159"/>
      <c r="H40" s="165"/>
      <c r="I40" s="37"/>
    </row>
    <row r="41" spans="1:9" ht="43.5" customHeight="1" thickBot="1" x14ac:dyDescent="0.3">
      <c r="A41" s="22"/>
      <c r="B41" s="153"/>
      <c r="C41" s="162"/>
      <c r="D41" s="162"/>
      <c r="E41" s="162"/>
      <c r="F41" s="162"/>
      <c r="G41" s="163"/>
      <c r="H41" s="166" t="s">
        <v>51</v>
      </c>
      <c r="I41" s="147">
        <f>SUM(I36:I40)</f>
        <v>170</v>
      </c>
    </row>
    <row r="42" spans="1:9" s="2" customFormat="1" x14ac:dyDescent="0.25">
      <c r="C42" s="7"/>
      <c r="D42" s="8"/>
      <c r="E42" s="8"/>
      <c r="F42" s="8"/>
      <c r="G42" s="8"/>
      <c r="H42" s="8"/>
      <c r="I42" s="9"/>
    </row>
    <row r="43" spans="1:9" s="2" customFormat="1" x14ac:dyDescent="0.25">
      <c r="C43" s="27"/>
      <c r="D43" s="8"/>
      <c r="E43" s="8"/>
      <c r="F43" s="8"/>
      <c r="G43" s="8"/>
      <c r="H43" s="8"/>
      <c r="I43" s="9"/>
    </row>
    <row r="44" spans="1:9" ht="17.25" x14ac:dyDescent="0.3">
      <c r="B44" s="47" t="s">
        <v>108</v>
      </c>
      <c r="C44" s="72"/>
      <c r="D44" s="72"/>
      <c r="E44" s="72"/>
      <c r="F44" s="72"/>
      <c r="G44" s="72"/>
      <c r="H44" s="72"/>
      <c r="I44" s="72"/>
    </row>
    <row r="45" spans="1:9" ht="30" customHeight="1" x14ac:dyDescent="0.25">
      <c r="B45" s="131" t="s">
        <v>23</v>
      </c>
      <c r="C45" s="222" t="s">
        <v>41</v>
      </c>
      <c r="D45" s="222"/>
      <c r="E45" s="215" t="s">
        <v>2</v>
      </c>
      <c r="F45" s="215"/>
      <c r="G45" s="220" t="s">
        <v>42</v>
      </c>
      <c r="H45" s="221"/>
      <c r="I45" s="129" t="s">
        <v>4</v>
      </c>
    </row>
    <row r="46" spans="1:9" x14ac:dyDescent="0.25">
      <c r="B46" s="155" t="s">
        <v>15</v>
      </c>
      <c r="C46" s="209" t="s">
        <v>10</v>
      </c>
      <c r="D46" s="209"/>
      <c r="E46" s="209" t="s">
        <v>36</v>
      </c>
      <c r="F46" s="209"/>
      <c r="G46" s="223">
        <v>44200</v>
      </c>
      <c r="H46" s="224"/>
      <c r="I46" s="36">
        <v>120</v>
      </c>
    </row>
    <row r="47" spans="1:9" x14ac:dyDescent="0.25">
      <c r="B47" s="155" t="s">
        <v>146</v>
      </c>
      <c r="C47" s="209" t="s">
        <v>136</v>
      </c>
      <c r="D47" s="209"/>
      <c r="E47" s="209" t="s">
        <v>65</v>
      </c>
      <c r="F47" s="209"/>
      <c r="G47" s="225">
        <v>44197</v>
      </c>
      <c r="H47" s="226"/>
      <c r="I47" s="36">
        <v>275</v>
      </c>
    </row>
    <row r="48" spans="1:9" x14ac:dyDescent="0.25">
      <c r="B48" s="167" t="s">
        <v>17</v>
      </c>
      <c r="C48" s="214" t="s">
        <v>54</v>
      </c>
      <c r="D48" s="214"/>
      <c r="E48" s="214" t="s">
        <v>57</v>
      </c>
      <c r="F48" s="214"/>
      <c r="G48" s="225">
        <v>44208</v>
      </c>
      <c r="H48" s="226"/>
      <c r="I48" s="36">
        <v>50</v>
      </c>
    </row>
    <row r="49" spans="2:9" x14ac:dyDescent="0.25">
      <c r="B49" s="167" t="s">
        <v>17</v>
      </c>
      <c r="C49" s="214" t="s">
        <v>56</v>
      </c>
      <c r="D49" s="214"/>
      <c r="E49" s="214" t="s">
        <v>66</v>
      </c>
      <c r="F49" s="214"/>
      <c r="G49" s="225">
        <v>44200</v>
      </c>
      <c r="H49" s="226"/>
      <c r="I49" s="36">
        <v>45</v>
      </c>
    </row>
    <row r="50" spans="2:9" ht="15.75" thickBot="1" x14ac:dyDescent="0.3">
      <c r="B50" s="164"/>
      <c r="C50" s="210"/>
      <c r="D50" s="210"/>
      <c r="E50" s="210"/>
      <c r="F50" s="210"/>
      <c r="G50" s="227"/>
      <c r="H50" s="228"/>
      <c r="I50" s="38"/>
    </row>
    <row r="51" spans="2:9" ht="33.75" customHeight="1" thickBot="1" x14ac:dyDescent="0.3">
      <c r="B51" s="170"/>
      <c r="C51" s="162"/>
      <c r="D51" s="162"/>
      <c r="E51" s="162"/>
      <c r="F51" s="162"/>
      <c r="G51" s="162"/>
      <c r="H51" s="168" t="s">
        <v>60</v>
      </c>
      <c r="I51" s="147">
        <f>SUM(I46:I50)</f>
        <v>490</v>
      </c>
    </row>
    <row r="52" spans="2:9" x14ac:dyDescent="0.25">
      <c r="B52" s="169"/>
      <c r="C52" s="16"/>
      <c r="D52" s="16"/>
      <c r="E52" s="16"/>
      <c r="F52" s="16"/>
      <c r="G52" s="16"/>
      <c r="H52" s="16"/>
      <c r="I52" s="9"/>
    </row>
    <row r="53" spans="2:9" x14ac:dyDescent="0.25">
      <c r="B53" s="15"/>
      <c r="C53" s="16"/>
      <c r="D53" s="16"/>
      <c r="E53" s="16"/>
      <c r="F53" s="16"/>
      <c r="G53" s="16"/>
      <c r="H53" s="16"/>
      <c r="I53" s="9"/>
    </row>
    <row r="54" spans="2:9" ht="17.25" x14ac:dyDescent="0.3">
      <c r="B54" s="171" t="s">
        <v>45</v>
      </c>
      <c r="C54" s="172"/>
      <c r="D54" s="172"/>
      <c r="E54" s="172"/>
      <c r="F54" s="172"/>
      <c r="G54" s="172"/>
      <c r="H54" s="172"/>
      <c r="I54" s="172"/>
    </row>
    <row r="55" spans="2:9" ht="30" customHeight="1" x14ac:dyDescent="0.25">
      <c r="B55" s="134" t="s">
        <v>23</v>
      </c>
      <c r="C55" s="216" t="s">
        <v>0</v>
      </c>
      <c r="D55" s="218"/>
      <c r="E55" s="216" t="s">
        <v>61</v>
      </c>
      <c r="F55" s="217"/>
      <c r="G55" s="218"/>
      <c r="H55" s="29" t="s">
        <v>58</v>
      </c>
      <c r="I55" s="135" t="s">
        <v>4</v>
      </c>
    </row>
    <row r="56" spans="2:9" x14ac:dyDescent="0.25">
      <c r="B56" s="173" t="s">
        <v>144</v>
      </c>
      <c r="C56" s="230" t="s">
        <v>63</v>
      </c>
      <c r="D56" s="231"/>
      <c r="E56" s="229" t="s">
        <v>92</v>
      </c>
      <c r="F56" s="229"/>
      <c r="G56" s="229"/>
      <c r="H56" s="39">
        <v>10</v>
      </c>
      <c r="I56" s="36">
        <v>200</v>
      </c>
    </row>
    <row r="57" spans="2:9" x14ac:dyDescent="0.25">
      <c r="B57" s="173" t="s">
        <v>142</v>
      </c>
      <c r="C57" s="230" t="s">
        <v>85</v>
      </c>
      <c r="D57" s="231"/>
      <c r="E57" s="232" t="s">
        <v>48</v>
      </c>
      <c r="F57" s="233"/>
      <c r="G57" s="234"/>
      <c r="H57" s="69">
        <v>12</v>
      </c>
      <c r="I57" s="36">
        <v>300</v>
      </c>
    </row>
    <row r="58" spans="2:9" x14ac:dyDescent="0.25">
      <c r="B58" s="173" t="s">
        <v>145</v>
      </c>
      <c r="C58" s="212" t="s">
        <v>95</v>
      </c>
      <c r="D58" s="213"/>
      <c r="E58" s="219" t="s">
        <v>48</v>
      </c>
      <c r="F58" s="219"/>
      <c r="G58" s="219"/>
      <c r="H58" s="69">
        <v>20</v>
      </c>
      <c r="I58" s="36">
        <v>200</v>
      </c>
    </row>
    <row r="59" spans="2:9" ht="15.75" thickBot="1" x14ac:dyDescent="0.3">
      <c r="B59" s="158"/>
      <c r="C59" s="210"/>
      <c r="D59" s="210"/>
      <c r="E59" s="210"/>
      <c r="F59" s="210"/>
      <c r="G59" s="210"/>
      <c r="H59" s="160"/>
      <c r="I59" s="36"/>
    </row>
    <row r="60" spans="2:9" ht="32.25" customHeight="1" thickBot="1" x14ac:dyDescent="0.3">
      <c r="B60" s="153"/>
      <c r="C60" s="162"/>
      <c r="D60" s="162"/>
      <c r="E60" s="162"/>
      <c r="F60" s="162"/>
      <c r="G60" s="162"/>
      <c r="H60" s="161" t="s">
        <v>59</v>
      </c>
      <c r="I60" s="174">
        <f>SUM(I56:I59)</f>
        <v>700</v>
      </c>
    </row>
    <row r="61" spans="2:9" ht="111" customHeight="1" thickBot="1" x14ac:dyDescent="0.3">
      <c r="B61" s="178"/>
      <c r="C61" s="65"/>
      <c r="D61" s="28"/>
      <c r="F61" s="24"/>
      <c r="G61" s="177"/>
      <c r="H61" s="16"/>
      <c r="I61" s="9"/>
    </row>
    <row r="62" spans="2:9" x14ac:dyDescent="0.25">
      <c r="B62" s="10" t="s">
        <v>133</v>
      </c>
      <c r="D62" s="175" t="s">
        <v>6</v>
      </c>
      <c r="E62" s="175"/>
    </row>
    <row r="63" spans="2:9" x14ac:dyDescent="0.25">
      <c r="I63" s="1" t="s">
        <v>8</v>
      </c>
    </row>
    <row r="65" spans="3:9" ht="16.899999999999999" customHeight="1" x14ac:dyDescent="0.25">
      <c r="H65" s="176"/>
      <c r="I65" s="176"/>
    </row>
    <row r="67" spans="3:9" x14ac:dyDescent="0.25">
      <c r="G67" s="6"/>
      <c r="H67" s="6"/>
    </row>
    <row r="70" spans="3:9" x14ac:dyDescent="0.25">
      <c r="C70" s="211"/>
      <c r="D70" s="211"/>
      <c r="E70" s="211"/>
    </row>
  </sheetData>
  <mergeCells count="53">
    <mergeCell ref="G50:H50"/>
    <mergeCell ref="E59:G59"/>
    <mergeCell ref="E56:G56"/>
    <mergeCell ref="C57:D57"/>
    <mergeCell ref="C56:D56"/>
    <mergeCell ref="E57:G57"/>
    <mergeCell ref="G46:H46"/>
    <mergeCell ref="G47:H47"/>
    <mergeCell ref="G48:H48"/>
    <mergeCell ref="G49:H49"/>
    <mergeCell ref="E47:F47"/>
    <mergeCell ref="E46:F46"/>
    <mergeCell ref="E36:F36"/>
    <mergeCell ref="E38:F38"/>
    <mergeCell ref="E39:F39"/>
    <mergeCell ref="E40:F40"/>
    <mergeCell ref="E35:F35"/>
    <mergeCell ref="C35:D35"/>
    <mergeCell ref="C36:D36"/>
    <mergeCell ref="C47:D47"/>
    <mergeCell ref="C38:D38"/>
    <mergeCell ref="C39:D39"/>
    <mergeCell ref="C40:D40"/>
    <mergeCell ref="C45:D45"/>
    <mergeCell ref="C46:D46"/>
    <mergeCell ref="C70:E70"/>
    <mergeCell ref="C58:D58"/>
    <mergeCell ref="C59:D59"/>
    <mergeCell ref="E37:F37"/>
    <mergeCell ref="C37:D37"/>
    <mergeCell ref="C48:D48"/>
    <mergeCell ref="C49:D49"/>
    <mergeCell ref="C50:D50"/>
    <mergeCell ref="E48:F48"/>
    <mergeCell ref="E49:F49"/>
    <mergeCell ref="E45:F45"/>
    <mergeCell ref="E55:G55"/>
    <mergeCell ref="E58:G58"/>
    <mergeCell ref="C55:D55"/>
    <mergeCell ref="E50:F50"/>
    <mergeCell ref="G45:H45"/>
    <mergeCell ref="E29:F29"/>
    <mergeCell ref="E30:F30"/>
    <mergeCell ref="C25:D25"/>
    <mergeCell ref="C26:D26"/>
    <mergeCell ref="C27:D27"/>
    <mergeCell ref="C28:D28"/>
    <mergeCell ref="E25:F25"/>
    <mergeCell ref="E26:F26"/>
    <mergeCell ref="E27:F27"/>
    <mergeCell ref="E28:F28"/>
    <mergeCell ref="C30:D30"/>
    <mergeCell ref="C29:D29"/>
  </mergeCells>
  <conditionalFormatting sqref="C22:C23">
    <cfRule type="cellIs" dxfId="3" priority="37" operator="greaterThan">
      <formula>0</formula>
    </cfRule>
    <cfRule type="cellIs" dxfId="2" priority="38" operator="greaterThan">
      <formula>0</formula>
    </cfRule>
    <cfRule type="cellIs" dxfId="1" priority="39" operator="lessThan">
      <formula>0</formula>
    </cfRule>
    <cfRule type="cellIs" dxfId="0" priority="40" operator="greaterThan">
      <formula>0</formula>
    </cfRule>
    <cfRule type="colorScale" priority="41">
      <colorScale>
        <cfvo type="num" val="#REF!&lt;0"/>
        <cfvo type="num" val="0"/>
        <cfvo type="num" val="#REF!&gt;0"/>
        <color rgb="FFF8696B"/>
        <color rgb="FFFFEB84"/>
        <color rgb="FF63BE7B"/>
      </colorScale>
    </cfRule>
    <cfRule type="colorScale" priority="42">
      <colorScale>
        <cfvo type="num" val="0"/>
        <cfvo type="num" val="&quot;if D14 &lt;0&quot;"/>
        <cfvo type="formula" val="&quot;if D14 &gt;0&quot;"/>
        <color theme="1"/>
        <color rgb="FFFF0000"/>
        <color rgb="FF63BE7B"/>
      </colorScale>
    </cfRule>
  </conditionalFormatting>
  <printOptions horizontalCentered="1"/>
  <pageMargins left="0.5" right="0.5" top="0.5" bottom="0.5" header="0.3" footer="0.3"/>
  <pageSetup scale="4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Formulas!$A$2:$A$16</xm:f>
          </x14:formula1>
          <xm:sqref>B46:B50 B36:B40</xm:sqref>
        </x14:dataValidation>
        <x14:dataValidation type="list" allowBlank="1" showInputMessage="1" showErrorMessage="1">
          <x14:formula1>
            <xm:f>Formulas!$I$2:$I$5</xm:f>
          </x14:formula1>
          <xm:sqref>B56:B59 B26:B30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
  <sheetViews>
    <sheetView showGridLines="0" workbookViewId="0">
      <selection activeCell="B11" sqref="B11"/>
    </sheetView>
  </sheetViews>
  <sheetFormatPr defaultRowHeight="15" x14ac:dyDescent="0.25"/>
  <cols>
    <col min="2" max="2" width="98.28515625" customWidth="1"/>
    <col min="3" max="3" width="17.85546875" customWidth="1"/>
    <col min="4" max="4" width="14.5703125" customWidth="1"/>
    <col min="5" max="5" width="14.42578125" customWidth="1"/>
    <col min="6" max="6" width="11.5703125" customWidth="1"/>
    <col min="7" max="7" width="12.85546875" customWidth="1"/>
    <col min="8" max="8" width="15.7109375" customWidth="1"/>
    <col min="9" max="9" width="13.85546875" customWidth="1"/>
    <col min="10" max="10" width="18" customWidth="1"/>
    <col min="11" max="11" width="16.140625" customWidth="1"/>
  </cols>
  <sheetData>
    <row r="1" spans="2:11" ht="33" customHeight="1" x14ac:dyDescent="0.3">
      <c r="B1" s="180" t="s">
        <v>119</v>
      </c>
      <c r="C1" s="72"/>
      <c r="D1" s="72"/>
      <c r="E1" s="72"/>
      <c r="F1" s="72"/>
      <c r="G1" s="72"/>
      <c r="H1" s="72"/>
      <c r="I1" s="72"/>
      <c r="J1" s="72"/>
      <c r="K1" s="72"/>
    </row>
    <row r="2" spans="2:11" ht="173.25" customHeight="1" x14ac:dyDescent="0.25">
      <c r="B2" s="74" t="s">
        <v>134</v>
      </c>
      <c r="C2" s="179"/>
      <c r="D2" s="179"/>
      <c r="E2" s="179"/>
      <c r="F2" s="179"/>
      <c r="G2" s="179"/>
      <c r="H2" s="179"/>
      <c r="I2" s="179"/>
      <c r="J2" s="179"/>
      <c r="K2" s="179"/>
    </row>
    <row r="3" spans="2:11" ht="36.75" customHeight="1" x14ac:dyDescent="0.3">
      <c r="B3" s="47" t="s">
        <v>115</v>
      </c>
      <c r="C3" s="47"/>
      <c r="D3" s="47"/>
      <c r="E3" s="47"/>
      <c r="F3" s="47"/>
      <c r="G3" s="47"/>
      <c r="H3" s="47"/>
      <c r="I3" s="47"/>
      <c r="J3" s="47"/>
      <c r="K3" s="47"/>
    </row>
    <row r="4" spans="2:11" ht="45" x14ac:dyDescent="0.25">
      <c r="B4" s="68" t="s">
        <v>0</v>
      </c>
      <c r="C4" s="207" t="s">
        <v>86</v>
      </c>
      <c r="D4" s="208"/>
      <c r="E4" s="70" t="s">
        <v>53</v>
      </c>
      <c r="F4" s="129" t="s">
        <v>111</v>
      </c>
      <c r="G4" s="129" t="s">
        <v>114</v>
      </c>
      <c r="H4" s="129" t="s">
        <v>110</v>
      </c>
      <c r="I4" s="129" t="s">
        <v>113</v>
      </c>
      <c r="J4" s="70" t="s">
        <v>109</v>
      </c>
      <c r="K4" s="184" t="s">
        <v>43</v>
      </c>
    </row>
    <row r="5" spans="2:11" x14ac:dyDescent="0.25">
      <c r="B5" s="42" t="s">
        <v>49</v>
      </c>
      <c r="C5" s="205">
        <v>17</v>
      </c>
      <c r="D5" s="205"/>
      <c r="E5" s="42">
        <v>12</v>
      </c>
      <c r="F5" s="60">
        <f>(C5 *E5) *0.0075</f>
        <v>1.53</v>
      </c>
      <c r="G5" s="60">
        <f>(C5 *E5) *0.002</f>
        <v>0.40800000000000003</v>
      </c>
      <c r="H5" s="60">
        <f>(C5*E5)*0.01</f>
        <v>2.04</v>
      </c>
      <c r="I5" s="60">
        <f>(C5*E5)*0.0138</f>
        <v>2.8151999999999999</v>
      </c>
      <c r="J5" s="60">
        <f>(C5*E5)*0.02</f>
        <v>4.08</v>
      </c>
      <c r="K5" s="181">
        <f>F5+G5+H5+I5+J5</f>
        <v>10.873200000000001</v>
      </c>
    </row>
    <row r="6" spans="2:11" x14ac:dyDescent="0.25">
      <c r="B6" s="42" t="s">
        <v>28</v>
      </c>
      <c r="C6" s="205">
        <v>17</v>
      </c>
      <c r="D6" s="205"/>
      <c r="E6" s="42">
        <v>6</v>
      </c>
      <c r="F6" s="60">
        <f t="shared" ref="F6:F9" si="0">(C6 *E6) *0.0075</f>
        <v>0.76500000000000001</v>
      </c>
      <c r="G6" s="60">
        <f t="shared" ref="G6:G9" si="1">(C6 *E6) *0.002</f>
        <v>0.20400000000000001</v>
      </c>
      <c r="H6" s="60">
        <f t="shared" ref="H6:H9" si="2">(C6*E6)*0.01</f>
        <v>1.02</v>
      </c>
      <c r="I6" s="60">
        <f t="shared" ref="I6:I9" si="3">(C6*E6)*0.0138</f>
        <v>1.4076</v>
      </c>
      <c r="J6" s="60">
        <f t="shared" ref="J6:J9" si="4">(C6*E6)*0.02</f>
        <v>2.04</v>
      </c>
      <c r="K6" s="181">
        <f t="shared" ref="K6:K9" si="5">F6+G6+H6+I6+J6</f>
        <v>5.4366000000000003</v>
      </c>
    </row>
    <row r="7" spans="2:11" x14ac:dyDescent="0.25">
      <c r="B7" s="42" t="s">
        <v>29</v>
      </c>
      <c r="C7" s="205">
        <v>17</v>
      </c>
      <c r="D7" s="205"/>
      <c r="E7" s="42">
        <v>4</v>
      </c>
      <c r="F7" s="60">
        <f t="shared" si="0"/>
        <v>0.51</v>
      </c>
      <c r="G7" s="60">
        <f t="shared" si="1"/>
        <v>0.13600000000000001</v>
      </c>
      <c r="H7" s="60">
        <f t="shared" si="2"/>
        <v>0.68</v>
      </c>
      <c r="I7" s="60">
        <f t="shared" si="3"/>
        <v>0.93840000000000001</v>
      </c>
      <c r="J7" s="60">
        <f t="shared" si="4"/>
        <v>1.36</v>
      </c>
      <c r="K7" s="181">
        <f t="shared" si="5"/>
        <v>3.6244000000000005</v>
      </c>
    </row>
    <row r="8" spans="2:11" x14ac:dyDescent="0.25">
      <c r="B8" s="42"/>
      <c r="C8" s="205"/>
      <c r="D8" s="205"/>
      <c r="E8" s="42"/>
      <c r="F8" s="60">
        <f t="shared" si="0"/>
        <v>0</v>
      </c>
      <c r="G8" s="60">
        <f t="shared" si="1"/>
        <v>0</v>
      </c>
      <c r="H8" s="60">
        <f t="shared" si="2"/>
        <v>0</v>
      </c>
      <c r="I8" s="60">
        <f t="shared" si="3"/>
        <v>0</v>
      </c>
      <c r="J8" s="60">
        <f t="shared" si="4"/>
        <v>0</v>
      </c>
      <c r="K8" s="181">
        <f t="shared" si="5"/>
        <v>0</v>
      </c>
    </row>
    <row r="9" spans="2:11" ht="15.75" thickBot="1" x14ac:dyDescent="0.3">
      <c r="B9" s="46"/>
      <c r="C9" s="206"/>
      <c r="D9" s="206"/>
      <c r="E9" s="46"/>
      <c r="F9" s="60">
        <f t="shared" si="0"/>
        <v>0</v>
      </c>
      <c r="G9" s="60">
        <f t="shared" si="1"/>
        <v>0</v>
      </c>
      <c r="H9" s="60">
        <f t="shared" si="2"/>
        <v>0</v>
      </c>
      <c r="I9" s="60">
        <f t="shared" si="3"/>
        <v>0</v>
      </c>
      <c r="J9" s="60">
        <f t="shared" si="4"/>
        <v>0</v>
      </c>
      <c r="K9" s="181">
        <f t="shared" si="5"/>
        <v>0</v>
      </c>
    </row>
    <row r="10" spans="2:11" ht="30.75" thickBot="1" x14ac:dyDescent="0.3">
      <c r="B10" s="183"/>
      <c r="C10" s="154"/>
      <c r="D10" s="154"/>
      <c r="E10" s="154"/>
      <c r="F10" s="154"/>
      <c r="G10" s="154"/>
      <c r="H10" s="154"/>
      <c r="I10" s="154"/>
      <c r="J10" s="182" t="s">
        <v>50</v>
      </c>
      <c r="K10" s="181">
        <f>SUM(K5:K9)</f>
        <v>19.934200000000004</v>
      </c>
    </row>
  </sheetData>
  <mergeCells count="6">
    <mergeCell ref="C9:D9"/>
    <mergeCell ref="C4:D4"/>
    <mergeCell ref="C5:D5"/>
    <mergeCell ref="C6:D6"/>
    <mergeCell ref="C7:D7"/>
    <mergeCell ref="C8:D8"/>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RowHeight="15" x14ac:dyDescent="0.25"/>
  <cols>
    <col min="1" max="1" width="19.5703125" customWidth="1"/>
  </cols>
  <sheetData>
    <row r="1" spans="1:13" ht="15.75" x14ac:dyDescent="0.25">
      <c r="A1" s="13" t="s">
        <v>12</v>
      </c>
      <c r="I1" s="14" t="s">
        <v>45</v>
      </c>
      <c r="M1" s="14" t="s">
        <v>117</v>
      </c>
    </row>
    <row r="2" spans="1:13" ht="15.75" x14ac:dyDescent="0.25">
      <c r="A2" s="12" t="s">
        <v>138</v>
      </c>
      <c r="I2" t="s">
        <v>142</v>
      </c>
      <c r="M2" t="s">
        <v>142</v>
      </c>
    </row>
    <row r="3" spans="1:13" ht="15.75" x14ac:dyDescent="0.25">
      <c r="A3" s="12" t="s">
        <v>13</v>
      </c>
      <c r="I3" t="s">
        <v>143</v>
      </c>
      <c r="M3" t="s">
        <v>145</v>
      </c>
    </row>
    <row r="4" spans="1:13" ht="15.75" x14ac:dyDescent="0.25">
      <c r="A4" s="12" t="s">
        <v>139</v>
      </c>
      <c r="I4" t="s">
        <v>144</v>
      </c>
    </row>
    <row r="5" spans="1:13" ht="15.75" x14ac:dyDescent="0.25">
      <c r="A5" s="12" t="s">
        <v>14</v>
      </c>
      <c r="I5" t="s">
        <v>145</v>
      </c>
    </row>
    <row r="6" spans="1:13" ht="15.75" x14ac:dyDescent="0.25">
      <c r="A6" s="12" t="s">
        <v>140</v>
      </c>
    </row>
    <row r="7" spans="1:13" ht="15.75" x14ac:dyDescent="0.25">
      <c r="A7" s="12" t="s">
        <v>15</v>
      </c>
    </row>
    <row r="8" spans="1:13" ht="15.75" x14ac:dyDescent="0.25">
      <c r="A8" s="12" t="s">
        <v>16</v>
      </c>
    </row>
    <row r="9" spans="1:13" ht="15.75" x14ac:dyDescent="0.25">
      <c r="A9" s="12" t="s">
        <v>141</v>
      </c>
    </row>
    <row r="10" spans="1:13" ht="15.75" x14ac:dyDescent="0.25">
      <c r="A10" s="12" t="s">
        <v>137</v>
      </c>
    </row>
    <row r="11" spans="1:13" ht="15.75" x14ac:dyDescent="0.25">
      <c r="A11" s="12" t="s">
        <v>17</v>
      </c>
    </row>
    <row r="12" spans="1:13" ht="15.75" x14ac:dyDescent="0.25">
      <c r="A12" s="12" t="s">
        <v>18</v>
      </c>
    </row>
    <row r="13" spans="1:13" ht="15.75" x14ac:dyDescent="0.25">
      <c r="A13" s="12" t="s">
        <v>19</v>
      </c>
    </row>
    <row r="14" spans="1:13" ht="15.75" x14ac:dyDescent="0.25">
      <c r="A14" s="12" t="s">
        <v>97</v>
      </c>
    </row>
    <row r="15" spans="1:13" ht="15.75" x14ac:dyDescent="0.25">
      <c r="A15" s="12" t="s">
        <v>20</v>
      </c>
    </row>
    <row r="16" spans="1:13" ht="15.75" x14ac:dyDescent="0.25">
      <c r="A16" s="12" t="s">
        <v>146</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Directions</vt:lpstr>
      <vt:lpstr>Veteran Summary</vt:lpstr>
      <vt:lpstr>Veteran Spending Plan</vt:lpstr>
      <vt:lpstr>Employee Benefits</vt:lpstr>
      <vt:lpstr>Formulas</vt:lpstr>
      <vt:lpstr>'Veteran Spending Plan'!Print_Area</vt:lpstr>
      <vt:lpstr>'Veteran 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Dianne Kayala</dc:creator>
  <cp:lastModifiedBy>Pham, Jessica</cp:lastModifiedBy>
  <cp:lastPrinted>2021-02-27T00:49:34Z</cp:lastPrinted>
  <dcterms:created xsi:type="dcterms:W3CDTF">2010-06-24T21:20:14Z</dcterms:created>
  <dcterms:modified xsi:type="dcterms:W3CDTF">2021-05-28T12:34:06Z</dcterms:modified>
</cp:coreProperties>
</file>